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159" yWindow="65509" windowWidth="11846" windowHeight="10542" activeTab="0"/>
  </bookViews>
  <sheets>
    <sheet name="Vereine" sheetId="1" r:id="rId1"/>
    <sheet name="Gesamt" sheetId="2" r:id="rId2"/>
    <sheet name="AK" sheetId="3" r:id="rId3"/>
  </sheets>
  <definedNames>
    <definedName name="_xlnm.Print_Titles" localSheetId="2">'AK'!$3:$3</definedName>
    <definedName name="_xlnm.Print_Titles" localSheetId="1">'Gesamt'!$3:$3</definedName>
  </definedNames>
  <calcPr fullCalcOnLoad="1"/>
</workbook>
</file>

<file path=xl/sharedStrings.xml><?xml version="1.0" encoding="utf-8"?>
<sst xmlns="http://schemas.openxmlformats.org/spreadsheetml/2006/main" count="1385" uniqueCount="300">
  <si>
    <t>Platz</t>
  </si>
  <si>
    <t>Name</t>
  </si>
  <si>
    <t>Vorname</t>
  </si>
  <si>
    <t>Geb.-Datum</t>
  </si>
  <si>
    <t>Alter**</t>
  </si>
  <si>
    <t>AK</t>
  </si>
  <si>
    <t>Verein</t>
  </si>
  <si>
    <t>Start-Nr.</t>
  </si>
  <si>
    <t>km</t>
  </si>
  <si>
    <t>A</t>
  </si>
  <si>
    <t>F</t>
  </si>
  <si>
    <t>J</t>
  </si>
  <si>
    <t>M</t>
  </si>
  <si>
    <t>S</t>
  </si>
  <si>
    <t>*</t>
  </si>
  <si>
    <t>Stichtag für die jeweiligen Altersklassen ist der 1. Januar des Jahres in dem das Alter erreicht wird</t>
  </si>
  <si>
    <t>**</t>
  </si>
  <si>
    <t>1</t>
  </si>
  <si>
    <t>2</t>
  </si>
  <si>
    <t>3</t>
  </si>
  <si>
    <t>4</t>
  </si>
  <si>
    <t>5</t>
  </si>
  <si>
    <t>7</t>
  </si>
  <si>
    <r>
      <t>ESV B</t>
    </r>
    <r>
      <rPr>
        <sz val="10"/>
        <rFont val="Arial"/>
        <family val="0"/>
      </rPr>
      <t>itterfeld</t>
    </r>
  </si>
  <si>
    <r>
      <t>RSV N</t>
    </r>
    <r>
      <rPr>
        <sz val="10"/>
        <rFont val="Arial"/>
        <family val="0"/>
      </rPr>
      <t>achterstedt</t>
    </r>
  </si>
  <si>
    <t>Pkt.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</si>
  <si>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</si>
  <si>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</si>
  <si>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</si>
  <si>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</si>
  <si>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</si>
  <si>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</si>
  <si>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</si>
  <si>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</si>
  <si>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</si>
  <si>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</si>
  <si>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</si>
  <si>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</si>
  <si>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</si>
  <si>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</si>
  <si>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</si>
  <si>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</si>
  <si>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8</t>
  </si>
  <si>
    <t>9</t>
  </si>
  <si>
    <t>10</t>
  </si>
  <si>
    <t>11</t>
  </si>
  <si>
    <r>
      <t>RSV N</t>
    </r>
    <r>
      <rPr>
        <i/>
        <sz val="14"/>
        <rFont val="Arial"/>
        <family val="2"/>
      </rPr>
      <t>achterstedt</t>
    </r>
  </si>
  <si>
    <r>
      <t>RSV O</t>
    </r>
    <r>
      <rPr>
        <i/>
        <sz val="14"/>
        <rFont val="Arial"/>
        <family val="2"/>
      </rPr>
      <t>sterweddingen</t>
    </r>
  </si>
  <si>
    <r>
      <t>RSV W</t>
    </r>
    <r>
      <rPr>
        <i/>
        <sz val="14"/>
        <rFont val="Arial"/>
        <family val="2"/>
      </rPr>
      <t>ittenberg</t>
    </r>
  </si>
  <si>
    <r>
      <t>ESV B</t>
    </r>
    <r>
      <rPr>
        <i/>
        <sz val="14"/>
        <rFont val="Arial"/>
        <family val="2"/>
      </rPr>
      <t>itterfeld</t>
    </r>
  </si>
  <si>
    <r>
      <t>E</t>
    </r>
    <r>
      <rPr>
        <i/>
        <sz val="14"/>
        <rFont val="Arial"/>
        <family val="2"/>
      </rPr>
      <t>isleber</t>
    </r>
    <r>
      <rPr>
        <b/>
        <i/>
        <sz val="14"/>
        <rFont val="Arial"/>
        <family val="2"/>
      </rPr>
      <t xml:space="preserve"> R</t>
    </r>
    <r>
      <rPr>
        <i/>
        <sz val="14"/>
        <rFont val="Arial"/>
        <family val="2"/>
      </rPr>
      <t>adsport</t>
    </r>
    <r>
      <rPr>
        <b/>
        <i/>
        <sz val="14"/>
        <rFont val="Arial"/>
        <family val="2"/>
      </rPr>
      <t xml:space="preserve"> C</t>
    </r>
    <r>
      <rPr>
        <i/>
        <sz val="14"/>
        <rFont val="Arial"/>
        <family val="2"/>
      </rPr>
      <t>lub</t>
    </r>
  </si>
  <si>
    <r>
      <t>RSV O</t>
    </r>
    <r>
      <rPr>
        <sz val="10"/>
        <rFont val="Arial"/>
        <family val="0"/>
      </rPr>
      <t>sterweddingen</t>
    </r>
  </si>
  <si>
    <r>
      <t>E</t>
    </r>
    <r>
      <rPr>
        <sz val="10"/>
        <rFont val="Arial"/>
        <family val="0"/>
      </rPr>
      <t xml:space="preserve">isleber </t>
    </r>
    <r>
      <rPr>
        <b/>
        <i/>
        <sz val="10"/>
        <rFont val="Arial"/>
        <family val="0"/>
      </rPr>
      <t>R</t>
    </r>
    <r>
      <rPr>
        <sz val="10"/>
        <rFont val="Arial"/>
        <family val="0"/>
      </rPr>
      <t xml:space="preserve">adsport </t>
    </r>
    <r>
      <rPr>
        <b/>
        <i/>
        <sz val="10"/>
        <rFont val="Arial"/>
        <family val="0"/>
      </rPr>
      <t>C</t>
    </r>
    <r>
      <rPr>
        <sz val="10"/>
        <rFont val="Arial"/>
        <family val="0"/>
      </rPr>
      <t>lub</t>
    </r>
  </si>
  <si>
    <r>
      <t>RSV  W</t>
    </r>
    <r>
      <rPr>
        <sz val="10"/>
        <rFont val="Arial"/>
        <family val="0"/>
      </rPr>
      <t>ittenberg</t>
    </r>
  </si>
  <si>
    <r>
      <t xml:space="preserve">Berechnung Kateg. </t>
    </r>
    <r>
      <rPr>
        <b/>
        <i/>
        <sz val="10"/>
        <rFont val="Arial"/>
        <family val="0"/>
      </rPr>
      <t>"Alter"</t>
    </r>
    <r>
      <rPr>
        <sz val="10"/>
        <rFont val="Arial"/>
        <family val="0"/>
      </rPr>
      <t xml:space="preserve"> :</t>
    </r>
  </si>
  <si>
    <r>
      <t>SG</t>
    </r>
    <r>
      <rPr>
        <b/>
        <i/>
        <sz val="10"/>
        <rFont val="Arial"/>
        <family val="0"/>
      </rPr>
      <t xml:space="preserve"> M</t>
    </r>
    <r>
      <rPr>
        <sz val="10"/>
        <rFont val="Arial"/>
        <family val="2"/>
      </rPr>
      <t>otor Halle</t>
    </r>
  </si>
  <si>
    <t>RSV Nachterstedt gesamt</t>
  </si>
  <si>
    <t>RSV Osterweddingen-gesamt</t>
  </si>
  <si>
    <t>Eisleber Radsport Club gesamt</t>
  </si>
  <si>
    <t>ESV Bitterfeld gesamt</t>
  </si>
  <si>
    <t>RSV Wittenberg gesamt</t>
  </si>
  <si>
    <r>
      <t>RSV W</t>
    </r>
    <r>
      <rPr>
        <sz val="10"/>
        <rFont val="Arial"/>
        <family val="2"/>
      </rPr>
      <t>olfen</t>
    </r>
  </si>
  <si>
    <t>Anz. Fahrt</t>
  </si>
  <si>
    <r>
      <t>RSV W</t>
    </r>
    <r>
      <rPr>
        <b/>
        <i/>
        <sz val="12"/>
        <rFont val="Arial"/>
        <family val="2"/>
      </rPr>
      <t>olfen</t>
    </r>
  </si>
  <si>
    <r>
      <t>SG M</t>
    </r>
    <r>
      <rPr>
        <b/>
        <i/>
        <sz val="12"/>
        <rFont val="Arial"/>
        <family val="2"/>
      </rPr>
      <t xml:space="preserve">otor </t>
    </r>
    <r>
      <rPr>
        <b/>
        <i/>
        <sz val="14"/>
        <rFont val="Arial"/>
        <family val="2"/>
      </rPr>
      <t>H</t>
    </r>
    <r>
      <rPr>
        <b/>
        <i/>
        <sz val="12"/>
        <rFont val="Arial"/>
        <family val="2"/>
      </rPr>
      <t>alle</t>
    </r>
  </si>
  <si>
    <t>B</t>
  </si>
  <si>
    <t>C</t>
  </si>
  <si>
    <r>
      <t xml:space="preserve">Vereinswertung </t>
    </r>
    <r>
      <rPr>
        <b/>
        <i/>
        <u val="single"/>
        <sz val="20"/>
        <rFont val="Algerian"/>
        <family val="0"/>
      </rPr>
      <t>R</t>
    </r>
    <r>
      <rPr>
        <b/>
        <u val="single"/>
        <sz val="16"/>
        <rFont val="Comic Sans MS"/>
        <family val="4"/>
      </rPr>
      <t>ad-</t>
    </r>
    <r>
      <rPr>
        <b/>
        <i/>
        <u val="single"/>
        <sz val="20"/>
        <rFont val="Algerian"/>
        <family val="0"/>
      </rPr>
      <t>T</t>
    </r>
    <r>
      <rPr>
        <b/>
        <u val="single"/>
        <sz val="16"/>
        <rFont val="Comic Sans MS"/>
        <family val="4"/>
      </rPr>
      <t>ouren-</t>
    </r>
    <r>
      <rPr>
        <b/>
        <i/>
        <u val="single"/>
        <sz val="20"/>
        <rFont val="Algerian"/>
        <family val="0"/>
      </rPr>
      <t>F</t>
    </r>
    <r>
      <rPr>
        <b/>
        <u val="single"/>
        <sz val="16"/>
        <rFont val="Comic Sans MS"/>
        <family val="4"/>
      </rPr>
      <t>ahren Sachsen - Anhalt 2011</t>
    </r>
  </si>
  <si>
    <r>
      <t xml:space="preserve">Vereinswertung </t>
    </r>
    <r>
      <rPr>
        <sz val="10"/>
        <rFont val="Arial"/>
        <family val="2"/>
      </rPr>
      <t>(</t>
    </r>
    <r>
      <rPr>
        <b/>
        <i/>
        <sz val="10"/>
        <rFont val="Arial"/>
        <family val="2"/>
      </rPr>
      <t>S</t>
    </r>
    <r>
      <rPr>
        <sz val="10"/>
        <rFont val="Arial"/>
        <family val="2"/>
      </rPr>
      <t xml:space="preserve">=Schüler; </t>
    </r>
    <r>
      <rPr>
        <b/>
        <i/>
        <sz val="10"/>
        <rFont val="Arial"/>
        <family val="2"/>
      </rPr>
      <t>J</t>
    </r>
    <r>
      <rPr>
        <sz val="10"/>
        <rFont val="Arial"/>
        <family val="2"/>
      </rPr>
      <t xml:space="preserve">=Jugend; </t>
    </r>
    <r>
      <rPr>
        <b/>
        <i/>
        <sz val="10"/>
        <rFont val="Arial"/>
        <family val="2"/>
      </rPr>
      <t>F</t>
    </r>
    <r>
      <rPr>
        <sz val="10"/>
        <rFont val="Arial"/>
        <family val="2"/>
      </rPr>
      <t xml:space="preserve">=Frauen; </t>
    </r>
    <r>
      <rPr>
        <b/>
        <i/>
        <sz val="10"/>
        <rFont val="Arial"/>
        <family val="2"/>
      </rPr>
      <t>M</t>
    </r>
    <r>
      <rPr>
        <sz val="10"/>
        <rFont val="Arial"/>
        <family val="2"/>
      </rPr>
      <t>=Männer;</t>
    </r>
    <r>
      <rPr>
        <b/>
        <i/>
        <sz val="10"/>
        <rFont val="Arial"/>
        <family val="2"/>
      </rPr>
      <t xml:space="preserve"> A</t>
    </r>
    <r>
      <rPr>
        <sz val="10"/>
        <rFont val="Arial"/>
        <family val="2"/>
      </rPr>
      <t xml:space="preserve">=Senioren I; </t>
    </r>
    <r>
      <rPr>
        <b/>
        <i/>
        <sz val="10"/>
        <rFont val="Arial"/>
        <family val="2"/>
      </rPr>
      <t>B</t>
    </r>
    <r>
      <rPr>
        <sz val="10"/>
        <rFont val="Arial"/>
        <family val="2"/>
      </rPr>
      <t xml:space="preserve">=Senioren II; </t>
    </r>
    <r>
      <rPr>
        <b/>
        <i/>
        <sz val="10"/>
        <rFont val="Arial"/>
        <family val="2"/>
      </rPr>
      <t>C</t>
    </r>
    <r>
      <rPr>
        <sz val="10"/>
        <rFont val="Arial"/>
        <family val="2"/>
      </rPr>
      <t>=Senioren III)</t>
    </r>
  </si>
  <si>
    <r>
      <t>Lingenau</t>
    </r>
    <r>
      <rPr>
        <b/>
        <sz val="11"/>
        <rFont val="Arial"/>
        <family val="2"/>
      </rPr>
      <t>-Wertung</t>
    </r>
  </si>
  <si>
    <t>SG Motor Halle  gesamt = Lingenau-Wertung</t>
  </si>
  <si>
    <t>RSV Wolfen gesamt = Lingenau - Wertung</t>
  </si>
  <si>
    <t>RadUnion Halle gesamt = Lingenau-Wertung</t>
  </si>
  <si>
    <t>Vereinsübersichten</t>
  </si>
  <si>
    <r>
      <t xml:space="preserve">Vereinswertung nach Festlegung </t>
    </r>
    <r>
      <rPr>
        <b/>
        <i/>
        <u val="single"/>
        <sz val="12"/>
        <rFont val="Arial"/>
        <family val="2"/>
      </rPr>
      <t xml:space="preserve">"Lingenau 2000" </t>
    </r>
    <r>
      <rPr>
        <b/>
        <sz val="12"/>
        <rFont val="Arial"/>
        <family val="2"/>
      </rPr>
      <t>(</t>
    </r>
    <r>
      <rPr>
        <b/>
        <sz val="11"/>
        <rFont val="Arial"/>
        <family val="2"/>
      </rPr>
      <t xml:space="preserve">6 Punktbeste) </t>
    </r>
  </si>
  <si>
    <t>Anzahl  Wertungskarten</t>
  </si>
  <si>
    <t>%</t>
  </si>
  <si>
    <t>Schwund</t>
  </si>
  <si>
    <t>Anz.</t>
  </si>
  <si>
    <t>bestellt</t>
  </si>
  <si>
    <t>eingereicht</t>
  </si>
  <si>
    <t>Fahrt.</t>
  </si>
  <si>
    <r>
      <t>RSV N</t>
    </r>
    <r>
      <rPr>
        <sz val="11"/>
        <rFont val="Arial"/>
        <family val="2"/>
      </rPr>
      <t>achterstedt</t>
    </r>
  </si>
  <si>
    <r>
      <t>RSV O</t>
    </r>
    <r>
      <rPr>
        <sz val="11"/>
        <rFont val="Arial"/>
        <family val="2"/>
      </rPr>
      <t>sterweddingen</t>
    </r>
  </si>
  <si>
    <r>
      <t>ESV B</t>
    </r>
    <r>
      <rPr>
        <sz val="11"/>
        <rFont val="Arial"/>
        <family val="2"/>
      </rPr>
      <t>itterfeld</t>
    </r>
  </si>
  <si>
    <r>
      <t>E</t>
    </r>
    <r>
      <rPr>
        <sz val="11"/>
        <rFont val="Arial"/>
        <family val="2"/>
      </rPr>
      <t xml:space="preserve">isleber </t>
    </r>
    <r>
      <rPr>
        <b/>
        <i/>
        <sz val="11"/>
        <rFont val="Arial"/>
        <family val="2"/>
      </rPr>
      <t>R</t>
    </r>
    <r>
      <rPr>
        <sz val="11"/>
        <rFont val="Arial"/>
        <family val="2"/>
      </rPr>
      <t xml:space="preserve">adsport </t>
    </r>
    <r>
      <rPr>
        <b/>
        <i/>
        <sz val="11"/>
        <rFont val="Arial"/>
        <family val="2"/>
      </rPr>
      <t>C</t>
    </r>
    <r>
      <rPr>
        <sz val="11"/>
        <rFont val="Arial"/>
        <family val="2"/>
      </rPr>
      <t>lub</t>
    </r>
  </si>
  <si>
    <r>
      <t>RSV W</t>
    </r>
    <r>
      <rPr>
        <sz val="11"/>
        <rFont val="Arial"/>
        <family val="2"/>
      </rPr>
      <t>ittenberg</t>
    </r>
  </si>
  <si>
    <r>
      <t>RSV W</t>
    </r>
    <r>
      <rPr>
        <sz val="11"/>
        <rFont val="Arial"/>
        <family val="2"/>
      </rPr>
      <t>olfen</t>
    </r>
  </si>
  <si>
    <r>
      <t>SG M</t>
    </r>
    <r>
      <rPr>
        <sz val="11"/>
        <rFont val="Arial"/>
        <family val="2"/>
      </rPr>
      <t>otor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H</t>
    </r>
    <r>
      <rPr>
        <sz val="11"/>
        <rFont val="Arial"/>
        <family val="2"/>
      </rPr>
      <t>alle</t>
    </r>
  </si>
  <si>
    <r>
      <t>SAH ges.</t>
    </r>
    <r>
      <rPr>
        <sz val="10"/>
        <rFont val="Arial"/>
        <family val="2"/>
      </rPr>
      <t xml:space="preserve"> (je erste 6)</t>
    </r>
  </si>
  <si>
    <t>Vereinswertung alle Sportler</t>
  </si>
  <si>
    <t>alle</t>
  </si>
  <si>
    <r>
      <t xml:space="preserve">SAH ges. </t>
    </r>
    <r>
      <rPr>
        <sz val="10"/>
        <rFont val="Arial"/>
        <family val="2"/>
      </rPr>
      <t>(alle Sportler)</t>
    </r>
  </si>
  <si>
    <r>
      <t xml:space="preserve">Gesamtwertung </t>
    </r>
    <r>
      <rPr>
        <b/>
        <i/>
        <u val="single"/>
        <sz val="20"/>
        <rFont val="Algerian"/>
        <family val="0"/>
      </rPr>
      <t>R</t>
    </r>
    <r>
      <rPr>
        <b/>
        <u val="single"/>
        <sz val="16"/>
        <rFont val="Comic Sans MS"/>
        <family val="4"/>
      </rPr>
      <t>ad-</t>
    </r>
    <r>
      <rPr>
        <b/>
        <i/>
        <u val="single"/>
        <sz val="20"/>
        <rFont val="Algerian"/>
        <family val="0"/>
      </rPr>
      <t>T</t>
    </r>
    <r>
      <rPr>
        <b/>
        <u val="single"/>
        <sz val="16"/>
        <rFont val="Comic Sans MS"/>
        <family val="4"/>
      </rPr>
      <t>ouren-</t>
    </r>
    <r>
      <rPr>
        <b/>
        <i/>
        <u val="single"/>
        <sz val="20"/>
        <rFont val="Algerian"/>
        <family val="0"/>
      </rPr>
      <t>F</t>
    </r>
    <r>
      <rPr>
        <b/>
        <u val="single"/>
        <sz val="16"/>
        <rFont val="Comic Sans MS"/>
        <family val="4"/>
      </rPr>
      <t>ahren Sachsen - Anhalt 2011</t>
    </r>
  </si>
  <si>
    <r>
      <t xml:space="preserve">Gesamtwertung </t>
    </r>
    <r>
      <rPr>
        <sz val="10"/>
        <rFont val="Arial"/>
        <family val="2"/>
      </rPr>
      <t>(</t>
    </r>
    <r>
      <rPr>
        <b/>
        <i/>
        <sz val="10"/>
        <rFont val="Arial"/>
        <family val="2"/>
      </rPr>
      <t>S</t>
    </r>
    <r>
      <rPr>
        <sz val="10"/>
        <rFont val="Arial"/>
        <family val="2"/>
      </rPr>
      <t xml:space="preserve">=Schüler; </t>
    </r>
    <r>
      <rPr>
        <b/>
        <i/>
        <sz val="10"/>
        <rFont val="Arial"/>
        <family val="2"/>
      </rPr>
      <t>J</t>
    </r>
    <r>
      <rPr>
        <sz val="10"/>
        <rFont val="Arial"/>
        <family val="2"/>
      </rPr>
      <t xml:space="preserve">=Jugend; </t>
    </r>
    <r>
      <rPr>
        <b/>
        <i/>
        <sz val="10"/>
        <rFont val="Arial"/>
        <family val="2"/>
      </rPr>
      <t>F</t>
    </r>
    <r>
      <rPr>
        <sz val="10"/>
        <rFont val="Arial"/>
        <family val="2"/>
      </rPr>
      <t xml:space="preserve">=Frauen; </t>
    </r>
    <r>
      <rPr>
        <b/>
        <i/>
        <sz val="10"/>
        <rFont val="Arial"/>
        <family val="2"/>
      </rPr>
      <t>M</t>
    </r>
    <r>
      <rPr>
        <sz val="10"/>
        <rFont val="Arial"/>
        <family val="2"/>
      </rPr>
      <t>=Männer;</t>
    </r>
    <r>
      <rPr>
        <b/>
        <i/>
        <sz val="10"/>
        <rFont val="Arial"/>
        <family val="2"/>
      </rPr>
      <t xml:space="preserve"> A</t>
    </r>
    <r>
      <rPr>
        <sz val="10"/>
        <rFont val="Arial"/>
        <family val="2"/>
      </rPr>
      <t xml:space="preserve">=Senioren I; </t>
    </r>
    <r>
      <rPr>
        <b/>
        <i/>
        <sz val="10"/>
        <rFont val="Arial"/>
        <family val="2"/>
      </rPr>
      <t>B</t>
    </r>
    <r>
      <rPr>
        <sz val="10"/>
        <rFont val="Arial"/>
        <family val="2"/>
      </rPr>
      <t xml:space="preserve">=Senioren II; </t>
    </r>
    <r>
      <rPr>
        <b/>
        <i/>
        <sz val="10"/>
        <rFont val="Arial"/>
        <family val="2"/>
      </rPr>
      <t>C</t>
    </r>
    <r>
      <rPr>
        <sz val="10"/>
        <rFont val="Arial"/>
        <family val="2"/>
      </rPr>
      <t>=Senioren III)</t>
    </r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</si>
  <si>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</si>
  <si>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</si>
  <si>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</si>
  <si>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</si>
  <si>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</si>
  <si>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</si>
  <si>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</si>
  <si>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</si>
  <si>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</si>
  <si>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</si>
  <si>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</si>
  <si>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</si>
  <si>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</si>
  <si>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</si>
  <si>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</si>
  <si>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</si>
  <si>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</si>
  <si>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</si>
  <si>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</si>
  <si>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</si>
  <si>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</si>
  <si>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</si>
  <si>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</si>
  <si>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</si>
  <si>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</si>
  <si>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</si>
  <si>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</si>
  <si>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</si>
  <si>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</si>
  <si>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</si>
  <si>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</si>
  <si>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</si>
  <si>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</si>
  <si>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</si>
  <si>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</si>
  <si>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</si>
  <si>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</si>
  <si>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</si>
  <si>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</si>
  <si>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</si>
  <si>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</si>
  <si>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</si>
  <si>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</si>
  <si>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</si>
  <si>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</si>
  <si>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</si>
  <si>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</si>
  <si>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</si>
  <si>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</si>
  <si>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</si>
  <si>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</si>
  <si>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</si>
  <si>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</si>
  <si>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</si>
  <si>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</si>
  <si>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</si>
  <si>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r>
      <t>RSV N</t>
    </r>
    <r>
      <rPr>
        <b/>
        <sz val="10"/>
        <color indexed="10"/>
        <rFont val="Arial"/>
        <family val="2"/>
      </rPr>
      <t>achterstedt</t>
    </r>
  </si>
  <si>
    <r>
      <t xml:space="preserve">AK-Wertung </t>
    </r>
    <r>
      <rPr>
        <sz val="10"/>
        <rFont val="Arial"/>
        <family val="2"/>
      </rPr>
      <t>(</t>
    </r>
    <r>
      <rPr>
        <b/>
        <i/>
        <sz val="10"/>
        <rFont val="Arial"/>
        <family val="2"/>
      </rPr>
      <t>S</t>
    </r>
    <r>
      <rPr>
        <sz val="10"/>
        <rFont val="Arial"/>
        <family val="2"/>
      </rPr>
      <t xml:space="preserve">=Schüler; </t>
    </r>
    <r>
      <rPr>
        <b/>
        <i/>
        <sz val="10"/>
        <rFont val="Arial"/>
        <family val="2"/>
      </rPr>
      <t>J</t>
    </r>
    <r>
      <rPr>
        <sz val="10"/>
        <rFont val="Arial"/>
        <family val="2"/>
      </rPr>
      <t xml:space="preserve">=Jugend; </t>
    </r>
    <r>
      <rPr>
        <b/>
        <i/>
        <sz val="10"/>
        <rFont val="Arial"/>
        <family val="2"/>
      </rPr>
      <t>F</t>
    </r>
    <r>
      <rPr>
        <sz val="10"/>
        <rFont val="Arial"/>
        <family val="2"/>
      </rPr>
      <t xml:space="preserve">=Frauen; </t>
    </r>
    <r>
      <rPr>
        <b/>
        <i/>
        <sz val="10"/>
        <rFont val="Arial"/>
        <family val="2"/>
      </rPr>
      <t>M</t>
    </r>
    <r>
      <rPr>
        <sz val="10"/>
        <rFont val="Arial"/>
        <family val="2"/>
      </rPr>
      <t>=Männer;</t>
    </r>
    <r>
      <rPr>
        <b/>
        <i/>
        <sz val="10"/>
        <rFont val="Arial"/>
        <family val="2"/>
      </rPr>
      <t xml:space="preserve"> A</t>
    </r>
    <r>
      <rPr>
        <sz val="10"/>
        <rFont val="Arial"/>
        <family val="2"/>
      </rPr>
      <t xml:space="preserve">=Senioren I; </t>
    </r>
    <r>
      <rPr>
        <b/>
        <i/>
        <sz val="10"/>
        <rFont val="Arial"/>
        <family val="2"/>
      </rPr>
      <t>B</t>
    </r>
    <r>
      <rPr>
        <sz val="10"/>
        <rFont val="Arial"/>
        <family val="2"/>
      </rPr>
      <t xml:space="preserve">=Senioren II; </t>
    </r>
    <r>
      <rPr>
        <b/>
        <i/>
        <sz val="10"/>
        <rFont val="Arial"/>
        <family val="2"/>
      </rPr>
      <t>C</t>
    </r>
    <r>
      <rPr>
        <sz val="10"/>
        <rFont val="Arial"/>
        <family val="2"/>
      </rPr>
      <t>=Senioren III)</t>
    </r>
  </si>
  <si>
    <r>
      <t xml:space="preserve">AK-Wertung </t>
    </r>
    <r>
      <rPr>
        <b/>
        <i/>
        <u val="single"/>
        <sz val="20"/>
        <rFont val="Algerian"/>
        <family val="0"/>
      </rPr>
      <t>R</t>
    </r>
    <r>
      <rPr>
        <b/>
        <u val="single"/>
        <sz val="16"/>
        <rFont val="Comic Sans MS"/>
        <family val="4"/>
      </rPr>
      <t>ad-</t>
    </r>
    <r>
      <rPr>
        <b/>
        <i/>
        <u val="single"/>
        <sz val="20"/>
        <rFont val="Algerian"/>
        <family val="0"/>
      </rPr>
      <t>T</t>
    </r>
    <r>
      <rPr>
        <b/>
        <u val="single"/>
        <sz val="16"/>
        <rFont val="Comic Sans MS"/>
        <family val="4"/>
      </rPr>
      <t>ouren-</t>
    </r>
    <r>
      <rPr>
        <b/>
        <i/>
        <u val="single"/>
        <sz val="20"/>
        <rFont val="Algerian"/>
        <family val="0"/>
      </rPr>
      <t>F</t>
    </r>
    <r>
      <rPr>
        <b/>
        <u val="single"/>
        <sz val="16"/>
        <rFont val="Comic Sans MS"/>
        <family val="4"/>
      </rPr>
      <t>ahren Sachsen - Anhalt 2011</t>
    </r>
  </si>
  <si>
    <t>Senioren III (Ü 70)</t>
  </si>
  <si>
    <t>Senioren II (Ü 55 - 70)</t>
  </si>
  <si>
    <t>∑</t>
  </si>
  <si>
    <t>Senioren I (Ü 40 - 55)</t>
  </si>
  <si>
    <t>Frauen (Ü 25)</t>
  </si>
  <si>
    <t>Jugend / Junioren (Ü 18 - 25)</t>
  </si>
  <si>
    <t>Männer (Ü 25 - 40)</t>
  </si>
  <si>
    <t>Schüler (bis 18 Jahre)</t>
  </si>
  <si>
    <r>
      <t>R</t>
    </r>
    <r>
      <rPr>
        <i/>
        <sz val="11"/>
        <rFont val="Arial"/>
        <family val="2"/>
      </rPr>
      <t>ad</t>
    </r>
    <r>
      <rPr>
        <b/>
        <i/>
        <sz val="11"/>
        <rFont val="Arial"/>
        <family val="2"/>
      </rPr>
      <t>U</t>
    </r>
    <r>
      <rPr>
        <i/>
        <sz val="11"/>
        <rFont val="Arial"/>
        <family val="2"/>
      </rPr>
      <t>nion</t>
    </r>
    <r>
      <rPr>
        <b/>
        <i/>
        <sz val="11"/>
        <rFont val="Arial"/>
        <family val="2"/>
      </rPr>
      <t xml:space="preserve"> H</t>
    </r>
    <r>
      <rPr>
        <i/>
        <sz val="11"/>
        <rFont val="Arial"/>
        <family val="2"/>
      </rPr>
      <t>alle</t>
    </r>
  </si>
  <si>
    <r>
      <t>R</t>
    </r>
    <r>
      <rPr>
        <sz val="10"/>
        <rFont val="Arial"/>
        <family val="2"/>
      </rPr>
      <t>ad</t>
    </r>
    <r>
      <rPr>
        <b/>
        <i/>
        <sz val="10"/>
        <rFont val="Arial"/>
        <family val="2"/>
      </rPr>
      <t>U</t>
    </r>
    <r>
      <rPr>
        <sz val="10"/>
        <rFont val="Arial"/>
        <family val="2"/>
      </rPr>
      <t xml:space="preserve">nion </t>
    </r>
    <r>
      <rPr>
        <b/>
        <i/>
        <sz val="10"/>
        <rFont val="Arial"/>
        <family val="2"/>
      </rPr>
      <t>H</t>
    </r>
    <r>
      <rPr>
        <sz val="10"/>
        <rFont val="Arial"/>
        <family val="2"/>
      </rPr>
      <t>alle</t>
    </r>
  </si>
  <si>
    <r>
      <t>RadU</t>
    </r>
    <r>
      <rPr>
        <b/>
        <i/>
        <sz val="12"/>
        <rFont val="Arial"/>
        <family val="2"/>
      </rPr>
      <t xml:space="preserve">nion </t>
    </r>
    <r>
      <rPr>
        <b/>
        <i/>
        <sz val="14"/>
        <rFont val="Arial"/>
        <family val="2"/>
      </rPr>
      <t>H</t>
    </r>
    <r>
      <rPr>
        <b/>
        <i/>
        <sz val="12"/>
        <rFont val="Arial"/>
        <family val="2"/>
      </rPr>
      <t>alle</t>
    </r>
  </si>
  <si>
    <t>Wilfried</t>
  </si>
  <si>
    <t>Brahmann</t>
  </si>
  <si>
    <t>Joachim</t>
  </si>
  <si>
    <t>Kabelitz</t>
  </si>
  <si>
    <t>Lutz</t>
  </si>
  <si>
    <t>Uhlendorf</t>
  </si>
  <si>
    <t>Rüdiger</t>
  </si>
  <si>
    <t>Ulrich</t>
  </si>
  <si>
    <t>Christian</t>
  </si>
  <si>
    <t>Henrik</t>
  </si>
  <si>
    <t>Träger</t>
  </si>
  <si>
    <t>Sabine</t>
  </si>
  <si>
    <t>Neumann</t>
  </si>
  <si>
    <t>Axel</t>
  </si>
  <si>
    <t>Borghardt</t>
  </si>
  <si>
    <t>Jutta</t>
  </si>
  <si>
    <t>Stephanik</t>
  </si>
  <si>
    <t>Günther</t>
  </si>
  <si>
    <t>Armin</t>
  </si>
  <si>
    <t>Hohn</t>
  </si>
  <si>
    <t>Karin</t>
  </si>
  <si>
    <t>Lichtenfeld</t>
  </si>
  <si>
    <t>Klaus</t>
  </si>
  <si>
    <t>Zierau</t>
  </si>
  <si>
    <t>Veit</t>
  </si>
  <si>
    <t>Osterburg</t>
  </si>
  <si>
    <t>Hartmut</t>
  </si>
  <si>
    <t>Schumann</t>
  </si>
  <si>
    <t>Heiko</t>
  </si>
  <si>
    <t>Wurzer</t>
  </si>
  <si>
    <t>Doris</t>
  </si>
  <si>
    <t>Meister</t>
  </si>
  <si>
    <t>Gösta</t>
  </si>
  <si>
    <t>Zahn</t>
  </si>
  <si>
    <t>Gerald</t>
  </si>
  <si>
    <t>Klocke</t>
  </si>
  <si>
    <t>Ralph</t>
  </si>
  <si>
    <t>Helmecke</t>
  </si>
  <si>
    <t>Norbert</t>
  </si>
  <si>
    <t>Kretke</t>
  </si>
  <si>
    <t>Holger</t>
  </si>
  <si>
    <t>Naumann</t>
  </si>
  <si>
    <t>Schick</t>
  </si>
  <si>
    <t>Ronald</t>
  </si>
  <si>
    <t>Kohns</t>
  </si>
  <si>
    <t>Frank</t>
  </si>
  <si>
    <t>Blischke</t>
  </si>
  <si>
    <t>Anneliese</t>
  </si>
  <si>
    <t>Bittkau</t>
  </si>
  <si>
    <t>Abdel Karim</t>
  </si>
  <si>
    <t>Dr.Elayan</t>
  </si>
  <si>
    <t>Mario</t>
  </si>
  <si>
    <t>Foltis</t>
  </si>
  <si>
    <t>Siegfried</t>
  </si>
  <si>
    <t>Kindler</t>
  </si>
  <si>
    <t>Mathias</t>
  </si>
  <si>
    <t>Tronnier</t>
  </si>
  <si>
    <t>Dr. Michael</t>
  </si>
  <si>
    <t>Leps</t>
  </si>
  <si>
    <t>Manfred</t>
  </si>
  <si>
    <t>Heise</t>
  </si>
  <si>
    <t>Moritz</t>
  </si>
  <si>
    <t>Sebastian</t>
  </si>
  <si>
    <t>Alfred</t>
  </si>
  <si>
    <t>Nickel</t>
  </si>
  <si>
    <t>Michael</t>
  </si>
  <si>
    <t>Strache</t>
  </si>
  <si>
    <t>Ottomar</t>
  </si>
  <si>
    <t>Roßbach</t>
  </si>
  <si>
    <t>Wolfgang</t>
  </si>
  <si>
    <t>Griebsch</t>
  </si>
  <si>
    <t>Adam</t>
  </si>
  <si>
    <t>Muschik</t>
  </si>
  <si>
    <t>Gerhard</t>
  </si>
  <si>
    <t>Ettlich</t>
  </si>
  <si>
    <t>Sieglinde</t>
  </si>
  <si>
    <t>Elstner</t>
  </si>
  <si>
    <t>Ziebell</t>
  </si>
  <si>
    <t>Georg</t>
  </si>
  <si>
    <t>Hohm</t>
  </si>
  <si>
    <t>Torsten</t>
  </si>
  <si>
    <t>Mehlhorn</t>
  </si>
  <si>
    <t>Jürgen</t>
  </si>
  <si>
    <t>Fröhlich</t>
  </si>
  <si>
    <t>Thomas</t>
  </si>
  <si>
    <t>Bilda</t>
  </si>
  <si>
    <t>Hahne</t>
  </si>
  <si>
    <t xml:space="preserve">Peter </t>
  </si>
  <si>
    <t>Heinrich</t>
  </si>
  <si>
    <t>Pötzsch</t>
  </si>
  <si>
    <t>Stephan</t>
  </si>
  <si>
    <t>Martin</t>
  </si>
  <si>
    <t>Lückert</t>
  </si>
  <si>
    <t>Hädrich</t>
  </si>
  <si>
    <t>Sven</t>
  </si>
  <si>
    <t>Rumpel</t>
  </si>
  <si>
    <t>Jens</t>
  </si>
  <si>
    <t>Bock</t>
  </si>
  <si>
    <t>Jan</t>
  </si>
  <si>
    <t>Renken</t>
  </si>
  <si>
    <t>Elke</t>
  </si>
  <si>
    <t>Reimann</t>
  </si>
  <si>
    <t>Kutscher</t>
  </si>
  <si>
    <t>Alexander</t>
  </si>
  <si>
    <t>Engel</t>
  </si>
  <si>
    <t>Andre</t>
  </si>
  <si>
    <t>Hopf</t>
  </si>
  <si>
    <t>Peter</t>
  </si>
  <si>
    <t>Wifling</t>
  </si>
  <si>
    <t>Fahrland</t>
  </si>
  <si>
    <t>Gläß</t>
  </si>
  <si>
    <t>Dagmar</t>
  </si>
  <si>
    <t>Sturm</t>
  </si>
  <si>
    <t>Robert</t>
  </si>
  <si>
    <t>Becherer</t>
  </si>
  <si>
    <t>Wilhelm</t>
  </si>
  <si>
    <t>Klammt</t>
  </si>
  <si>
    <t>Benjamin</t>
  </si>
  <si>
    <t>Anders</t>
  </si>
  <si>
    <t>Beckensträter</t>
  </si>
  <si>
    <t>Denis</t>
  </si>
  <si>
    <t>Hebestreit</t>
  </si>
  <si>
    <t>Christina</t>
  </si>
  <si>
    <t>Olaf</t>
  </si>
  <si>
    <t>Franke</t>
  </si>
  <si>
    <t>Marian</t>
  </si>
  <si>
    <t>Machatsch</t>
  </si>
  <si>
    <t>Felix</t>
  </si>
  <si>
    <t>Eric</t>
  </si>
  <si>
    <t>Schulz</t>
  </si>
  <si>
    <t>Kaiser</t>
  </si>
  <si>
    <t>Josephine</t>
  </si>
  <si>
    <t>Isabell</t>
  </si>
  <si>
    <t>Uta</t>
  </si>
  <si>
    <t>Kristina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</si>
</sst>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0.0000"/>
    <numFmt numFmtId="174" formatCode="00"/>
    <numFmt numFmtId="175" formatCode="00,"/>
    <numFmt numFmtId="176" formatCode="dd/"/>
    <numFmt numFmtId="177" formatCode="#,#00"/>
    <numFmt numFmtId="178" formatCode="0.0"/>
    <numFmt numFmtId="179" formatCode="dd/\ mm"/>
    <numFmt numFmtId="180" formatCode="0.000"/>
    <numFmt numFmtId="181" formatCode="#,##0.0"/>
    <numFmt numFmtId="182" formatCode="dd/\ mm/"/>
    <numFmt numFmtId="183" formatCode="dd/mm/yy"/>
    <numFmt numFmtId="184" formatCode="mmm\ yyyy"/>
    <numFmt numFmtId="185" formatCode="d/m/yyyy"/>
    <numFmt numFmtId="186" formatCode="0.00\ &quot;EUR&quot;"/>
    <numFmt numFmtId="187" formatCode="0\ &quot;Anlage&quot;"/>
    <numFmt numFmtId="188" formatCode="[$-407]dddd\,\ d\.\ mmmm\ yyyy"/>
    <numFmt numFmtId="189" formatCode="#,##0.00000"/>
    <numFmt numFmtId="190" formatCode="0.00000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mm\ yy"/>
    <numFmt numFmtId="196" formatCode="d/\ mmm/\ yyyy"/>
    <numFmt numFmtId="197" formatCode="d/m/yy"/>
    <numFmt numFmtId="198" formatCode="dddd/mm/yyyy"/>
    <numFmt numFmtId="199" formatCode="dddd/mmm"/>
    <numFmt numFmtId="200" formatCode="dddd"/>
    <numFmt numFmtId="201" formatCode="dd/mm/yy;@"/>
    <numFmt numFmtId="202" formatCode="0.0%"/>
    <numFmt numFmtId="203" formatCode="#,##0\ &quot;€&quot;"/>
    <numFmt numFmtId="204" formatCode="#,##0.00\ &quot;€&quot;"/>
  </numFmts>
  <fonts count="2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u val="single"/>
      <sz val="16"/>
      <name val="Comic Sans MS"/>
      <family val="4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i/>
      <u val="single"/>
      <sz val="20"/>
      <name val="Algerian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8" fontId="2" fillId="0" borderId="9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vertical="center"/>
    </xf>
    <xf numFmtId="14" fontId="0" fillId="0" borderId="4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17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 quotePrefix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14" fontId="0" fillId="0" borderId="4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" fontId="0" fillId="0" borderId="31" xfId="0" applyNumberFormat="1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14" fontId="0" fillId="0" borderId="23" xfId="0" applyNumberFormat="1" applyFont="1" applyFill="1" applyBorder="1" applyAlignment="1">
      <alignment vertical="center"/>
    </xf>
    <xf numFmtId="2" fontId="0" fillId="0" borderId="31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horizontal="right" vertical="center"/>
    </xf>
    <xf numFmtId="1" fontId="0" fillId="0" borderId="33" xfId="0" applyNumberFormat="1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14" fontId="0" fillId="0" borderId="20" xfId="0" applyNumberFormat="1" applyFont="1" applyFill="1" applyBorder="1" applyAlignment="1">
      <alignment vertical="center"/>
    </xf>
    <xf numFmtId="2" fontId="0" fillId="0" borderId="33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horizontal="right" vertical="center"/>
    </xf>
    <xf numFmtId="1" fontId="0" fillId="0" borderId="35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4" fontId="0" fillId="0" borderId="26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14" fontId="0" fillId="0" borderId="27" xfId="0" applyNumberFormat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horizontal="right" vertical="center"/>
    </xf>
    <xf numFmtId="1" fontId="0" fillId="0" borderId="36" xfId="0" applyNumberFormat="1" applyFont="1" applyFill="1" applyBorder="1" applyAlignment="1">
      <alignment vertical="center"/>
    </xf>
    <xf numFmtId="14" fontId="0" fillId="0" borderId="28" xfId="0" applyNumberFormat="1" applyFont="1" applyFill="1" applyBorder="1" applyAlignment="1">
      <alignment vertical="center"/>
    </xf>
    <xf numFmtId="2" fontId="0" fillId="0" borderId="37" xfId="0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0" fontId="2" fillId="0" borderId="39" xfId="0" applyFont="1" applyFill="1" applyBorder="1" applyAlignment="1" quotePrefix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Continuous" vertical="center" wrapText="1"/>
    </xf>
    <xf numFmtId="3" fontId="11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 quotePrefix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10" fontId="2" fillId="0" borderId="45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10" fontId="2" fillId="0" borderId="43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0" fontId="2" fillId="0" borderId="49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24" fillId="0" borderId="4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3" fontId="25" fillId="0" borderId="29" xfId="0" applyNumberFormat="1" applyFont="1" applyFill="1" applyBorder="1" applyAlignment="1">
      <alignment vertical="center"/>
    </xf>
    <xf numFmtId="14" fontId="0" fillId="0" borderId="27" xfId="0" applyNumberFormat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 quotePrefix="1">
      <alignment horizontal="center" vertical="center"/>
    </xf>
    <xf numFmtId="3" fontId="0" fillId="0" borderId="5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14" fontId="0" fillId="0" borderId="57" xfId="0" applyNumberFormat="1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2" fontId="0" fillId="0" borderId="54" xfId="0" applyNumberFormat="1" applyFont="1" applyFill="1" applyBorder="1" applyAlignment="1">
      <alignment horizontal="right" vertical="center"/>
    </xf>
    <xf numFmtId="178" fontId="0" fillId="0" borderId="56" xfId="0" applyNumberFormat="1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1" fontId="24" fillId="0" borderId="17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14" fontId="24" fillId="0" borderId="4" xfId="0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right" vertical="center"/>
    </xf>
    <xf numFmtId="178" fontId="24" fillId="0" borderId="11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59" xfId="0" applyFont="1" applyFill="1" applyBorder="1" applyAlignment="1" quotePrefix="1">
      <alignment horizontal="center" vertical="center"/>
    </xf>
    <xf numFmtId="3" fontId="0" fillId="0" borderId="6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14" fontId="0" fillId="0" borderId="59" xfId="0" applyNumberFormat="1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14" fontId="0" fillId="0" borderId="5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14" fontId="0" fillId="0" borderId="63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center" vertical="center"/>
    </xf>
    <xf numFmtId="1" fontId="0" fillId="0" borderId="60" xfId="0" applyNumberFormat="1" applyFont="1" applyFill="1" applyBorder="1" applyAlignment="1">
      <alignment vertical="center"/>
    </xf>
    <xf numFmtId="1" fontId="0" fillId="0" borderId="61" xfId="0" applyNumberFormat="1" applyFont="1" applyFill="1" applyBorder="1" applyAlignment="1">
      <alignment vertical="center"/>
    </xf>
    <xf numFmtId="0" fontId="3" fillId="0" borderId="62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/>
    </xf>
    <xf numFmtId="3" fontId="0" fillId="0" borderId="62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66" xfId="0" applyNumberFormat="1" applyFont="1" applyFill="1" applyBorder="1" applyAlignment="1">
      <alignment horizontal="right" vertical="center"/>
    </xf>
    <xf numFmtId="3" fontId="3" fillId="0" borderId="66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6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 textRotation="90" wrapText="1"/>
    </xf>
    <xf numFmtId="0" fontId="3" fillId="0" borderId="0" xfId="0" applyFont="1" applyFill="1" applyBorder="1" applyAlignment="1">
      <alignment horizontal="right" vertical="center"/>
    </xf>
    <xf numFmtId="3" fontId="25" fillId="0" borderId="29" xfId="0" applyNumberFormat="1" applyFont="1" applyFill="1" applyBorder="1" applyAlignment="1">
      <alignment horizontal="right" vertical="center"/>
    </xf>
    <xf numFmtId="3" fontId="3" fillId="0" borderId="58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 wrapText="1"/>
    </xf>
    <xf numFmtId="3" fontId="12" fillId="2" borderId="69" xfId="0" applyNumberFormat="1" applyFont="1" applyFill="1" applyBorder="1" applyAlignment="1">
      <alignment horizontal="center" vertical="center"/>
    </xf>
    <xf numFmtId="3" fontId="12" fillId="2" borderId="69" xfId="0" applyNumberFormat="1" applyFont="1" applyFill="1" applyBorder="1" applyAlignment="1">
      <alignment horizontal="right" vertical="center"/>
    </xf>
    <xf numFmtId="3" fontId="13" fillId="2" borderId="70" xfId="0" applyNumberFormat="1" applyFont="1" applyFill="1" applyBorder="1" applyAlignment="1">
      <alignment horizontal="right" vertical="center"/>
    </xf>
    <xf numFmtId="3" fontId="12" fillId="2" borderId="71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1" fontId="11" fillId="0" borderId="7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68" xfId="0" applyNumberFormat="1" applyFont="1" applyFill="1" applyBorder="1" applyAlignment="1">
      <alignment horizontal="center" vertical="center" wrapText="1"/>
    </xf>
    <xf numFmtId="1" fontId="0" fillId="0" borderId="74" xfId="0" applyNumberFormat="1" applyFont="1" applyFill="1" applyBorder="1" applyAlignment="1">
      <alignment vertical="center"/>
    </xf>
    <xf numFmtId="1" fontId="0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14" fontId="0" fillId="0" borderId="39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2" fontId="0" fillId="0" borderId="74" xfId="0" applyNumberFormat="1" applyFont="1" applyFill="1" applyBorder="1" applyAlignment="1">
      <alignment horizontal="right" vertical="center"/>
    </xf>
    <xf numFmtId="178" fontId="0" fillId="0" borderId="25" xfId="0" applyNumberFormat="1" applyFont="1" applyFill="1" applyBorder="1" applyAlignment="1">
      <alignment horizontal="center" vertical="center"/>
    </xf>
    <xf numFmtId="3" fontId="0" fillId="0" borderId="76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center" vertical="center"/>
    </xf>
    <xf numFmtId="1" fontId="0" fillId="0" borderId="77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14" fontId="0" fillId="0" borderId="6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2" fontId="0" fillId="0" borderId="35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2" fillId="3" borderId="78" xfId="0" applyNumberFormat="1" applyFont="1" applyFill="1" applyBorder="1" applyAlignment="1">
      <alignment horizontal="center" vertical="center"/>
    </xf>
    <xf numFmtId="3" fontId="2" fillId="3" borderId="78" xfId="0" applyNumberFormat="1" applyFont="1" applyFill="1" applyBorder="1" applyAlignment="1">
      <alignment horizontal="right" vertical="center"/>
    </xf>
    <xf numFmtId="3" fontId="3" fillId="3" borderId="79" xfId="0" applyNumberFormat="1" applyFont="1" applyFill="1" applyBorder="1" applyAlignment="1">
      <alignment horizontal="right"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80" xfId="0" applyNumberFormat="1" applyFont="1" applyFill="1" applyBorder="1" applyAlignment="1">
      <alignment horizontal="right" vertical="center"/>
    </xf>
    <xf numFmtId="3" fontId="3" fillId="3" borderId="81" xfId="0" applyNumberFormat="1" applyFont="1" applyFill="1" applyBorder="1" applyAlignment="1">
      <alignment horizontal="right" vertical="center"/>
    </xf>
    <xf numFmtId="3" fontId="2" fillId="3" borderId="82" xfId="0" applyNumberFormat="1" applyFont="1" applyFill="1" applyBorder="1" applyAlignment="1">
      <alignment vertical="center"/>
    </xf>
    <xf numFmtId="3" fontId="2" fillId="3" borderId="83" xfId="0" applyNumberFormat="1" applyFont="1" applyFill="1" applyBorder="1" applyAlignment="1">
      <alignment horizontal="right" vertical="center"/>
    </xf>
    <xf numFmtId="3" fontId="3" fillId="3" borderId="84" xfId="0" applyNumberFormat="1" applyFont="1" applyFill="1" applyBorder="1" applyAlignment="1">
      <alignment horizontal="right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" fontId="13" fillId="2" borderId="86" xfId="0" applyNumberFormat="1" applyFont="1" applyFill="1" applyBorder="1" applyAlignment="1">
      <alignment horizontal="left" vertical="center"/>
    </xf>
    <xf numFmtId="3" fontId="13" fillId="2" borderId="87" xfId="0" applyNumberFormat="1" applyFont="1" applyFill="1" applyBorder="1" applyAlignment="1">
      <alignment horizontal="left" vertical="center"/>
    </xf>
    <xf numFmtId="3" fontId="13" fillId="2" borderId="88" xfId="0" applyNumberFormat="1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/>
    </xf>
    <xf numFmtId="0" fontId="13" fillId="0" borderId="46" xfId="0" applyFont="1" applyFill="1" applyBorder="1" applyAlignment="1">
      <alignment horizontal="left"/>
    </xf>
    <xf numFmtId="0" fontId="13" fillId="0" borderId="89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vertical="center" textRotation="90"/>
    </xf>
    <xf numFmtId="0" fontId="2" fillId="0" borderId="91" xfId="0" applyFont="1" applyFill="1" applyBorder="1" applyAlignment="1">
      <alignment vertical="center" textRotation="90"/>
    </xf>
    <xf numFmtId="0" fontId="11" fillId="0" borderId="92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center" vertical="center" wrapText="1"/>
    </xf>
    <xf numFmtId="178" fontId="4" fillId="0" borderId="43" xfId="0" applyNumberFormat="1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right" vertical="center" textRotation="90"/>
    </xf>
    <xf numFmtId="0" fontId="26" fillId="0" borderId="43" xfId="0" applyFont="1" applyFill="1" applyBorder="1" applyAlignment="1">
      <alignment horizontal="right" vertical="center" textRotation="90"/>
    </xf>
    <xf numFmtId="0" fontId="2" fillId="0" borderId="41" xfId="0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right" vertical="center" wrapText="1"/>
    </xf>
    <xf numFmtId="0" fontId="3" fillId="0" borderId="98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3" borderId="99" xfId="0" applyFont="1" applyFill="1" applyBorder="1" applyAlignment="1">
      <alignment horizontal="left" vertical="center"/>
    </xf>
    <xf numFmtId="0" fontId="2" fillId="3" borderId="100" xfId="0" applyFont="1" applyFill="1" applyBorder="1" applyAlignment="1">
      <alignment horizontal="left" vertical="center"/>
    </xf>
    <xf numFmtId="0" fontId="2" fillId="3" borderId="79" xfId="0" applyFont="1" applyFill="1" applyBorder="1" applyAlignment="1">
      <alignment horizontal="left" vertical="center"/>
    </xf>
    <xf numFmtId="0" fontId="12" fillId="3" borderId="99" xfId="0" applyFont="1" applyFill="1" applyBorder="1" applyAlignment="1">
      <alignment horizontal="left" vertical="center"/>
    </xf>
    <xf numFmtId="0" fontId="12" fillId="3" borderId="100" xfId="0" applyFont="1" applyFill="1" applyBorder="1" applyAlignment="1">
      <alignment horizontal="left" vertical="center"/>
    </xf>
    <xf numFmtId="0" fontId="12" fillId="3" borderId="79" xfId="0" applyFont="1" applyFill="1" applyBorder="1" applyAlignment="1">
      <alignment horizontal="left" vertical="center"/>
    </xf>
    <xf numFmtId="0" fontId="9" fillId="0" borderId="101" xfId="0" applyFont="1" applyFill="1" applyBorder="1" applyAlignment="1">
      <alignment horizontal="left" vertical="center"/>
    </xf>
    <xf numFmtId="0" fontId="9" fillId="0" borderId="102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3" fontId="12" fillId="3" borderId="99" xfId="0" applyNumberFormat="1" applyFont="1" applyFill="1" applyBorder="1" applyAlignment="1">
      <alignment horizontal="left" vertical="center"/>
    </xf>
    <xf numFmtId="3" fontId="12" fillId="3" borderId="100" xfId="0" applyNumberFormat="1" applyFont="1" applyFill="1" applyBorder="1" applyAlignment="1">
      <alignment horizontal="left" vertical="center"/>
    </xf>
    <xf numFmtId="3" fontId="12" fillId="3" borderId="79" xfId="0" applyNumberFormat="1" applyFont="1" applyFill="1" applyBorder="1" applyAlignment="1">
      <alignment horizontal="left" vertical="center"/>
    </xf>
    <xf numFmtId="3" fontId="9" fillId="0" borderId="101" xfId="0" applyNumberFormat="1" applyFont="1" applyFill="1" applyBorder="1" applyAlignment="1">
      <alignment horizontal="left" vertical="center"/>
    </xf>
    <xf numFmtId="3" fontId="9" fillId="0" borderId="102" xfId="0" applyNumberFormat="1" applyFont="1" applyFill="1" applyBorder="1" applyAlignment="1">
      <alignment horizontal="left" vertical="center"/>
    </xf>
    <xf numFmtId="3" fontId="9" fillId="0" borderId="103" xfId="0" applyNumberFormat="1" applyFont="1" applyFill="1" applyBorder="1" applyAlignment="1">
      <alignment horizontal="left" vertical="center"/>
    </xf>
    <xf numFmtId="0" fontId="2" fillId="3" borderId="101" xfId="0" applyFont="1" applyFill="1" applyBorder="1" applyAlignment="1">
      <alignment horizontal="left" vertical="center"/>
    </xf>
    <xf numFmtId="0" fontId="2" fillId="3" borderId="102" xfId="0" applyFont="1" applyFill="1" applyBorder="1" applyAlignment="1">
      <alignment horizontal="left" vertical="center"/>
    </xf>
    <xf numFmtId="0" fontId="2" fillId="3" borderId="10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9" fillId="0" borderId="104" xfId="0" applyFont="1" applyFill="1" applyBorder="1" applyAlignment="1">
      <alignment horizontal="left" vertical="center"/>
    </xf>
    <xf numFmtId="0" fontId="9" fillId="0" borderId="105" xfId="0" applyFont="1" applyFill="1" applyBorder="1" applyAlignment="1">
      <alignment horizontal="left" vertical="center"/>
    </xf>
    <xf numFmtId="0" fontId="9" fillId="0" borderId="10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20" fillId="0" borderId="101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0" borderId="10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9" fillId="0" borderId="10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142</xdr:row>
      <xdr:rowOff>0</xdr:rowOff>
    </xdr:from>
    <xdr:to>
      <xdr:col>0</xdr:col>
      <xdr:colOff>180975</xdr:colOff>
      <xdr:row>142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28575" y="2500312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142</xdr:row>
      <xdr:rowOff>0</xdr:rowOff>
    </xdr:from>
    <xdr:to>
      <xdr:col>0</xdr:col>
      <xdr:colOff>180975</xdr:colOff>
      <xdr:row>142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2500312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142</xdr:row>
      <xdr:rowOff>0</xdr:rowOff>
    </xdr:from>
    <xdr:to>
      <xdr:col>0</xdr:col>
      <xdr:colOff>180975</xdr:colOff>
      <xdr:row>142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575" y="2500312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142</xdr:row>
      <xdr:rowOff>0</xdr:rowOff>
    </xdr:from>
    <xdr:to>
      <xdr:col>0</xdr:col>
      <xdr:colOff>180975</xdr:colOff>
      <xdr:row>142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2500312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142</xdr:row>
      <xdr:rowOff>0</xdr:rowOff>
    </xdr:from>
    <xdr:to>
      <xdr:col>0</xdr:col>
      <xdr:colOff>180975</xdr:colOff>
      <xdr:row>142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28575" y="2500312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142</xdr:row>
      <xdr:rowOff>0</xdr:rowOff>
    </xdr:from>
    <xdr:to>
      <xdr:col>0</xdr:col>
      <xdr:colOff>180975</xdr:colOff>
      <xdr:row>142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" y="2500312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87</xdr:row>
      <xdr:rowOff>0</xdr:rowOff>
    </xdr:from>
    <xdr:to>
      <xdr:col>0</xdr:col>
      <xdr:colOff>180975</xdr:colOff>
      <xdr:row>87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28575" y="139636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180975</xdr:colOff>
      <xdr:row>87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39636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180975</xdr:colOff>
      <xdr:row>87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575" y="139636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180975</xdr:colOff>
      <xdr:row>87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139636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180975</xdr:colOff>
      <xdr:row>87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28575" y="139636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180975</xdr:colOff>
      <xdr:row>87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" y="139636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95</xdr:row>
      <xdr:rowOff>0</xdr:rowOff>
    </xdr:from>
    <xdr:to>
      <xdr:col>0</xdr:col>
      <xdr:colOff>180975</xdr:colOff>
      <xdr:row>95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28575" y="157924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95</xdr:row>
      <xdr:rowOff>0</xdr:rowOff>
    </xdr:from>
    <xdr:to>
      <xdr:col>0</xdr:col>
      <xdr:colOff>180975</xdr:colOff>
      <xdr:row>95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57924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95</xdr:row>
      <xdr:rowOff>0</xdr:rowOff>
    </xdr:from>
    <xdr:to>
      <xdr:col>0</xdr:col>
      <xdr:colOff>180975</xdr:colOff>
      <xdr:row>95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575" y="157924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95</xdr:row>
      <xdr:rowOff>0</xdr:rowOff>
    </xdr:from>
    <xdr:to>
      <xdr:col>0</xdr:col>
      <xdr:colOff>180975</xdr:colOff>
      <xdr:row>95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157924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95</xdr:row>
      <xdr:rowOff>0</xdr:rowOff>
    </xdr:from>
    <xdr:to>
      <xdr:col>0</xdr:col>
      <xdr:colOff>180975</xdr:colOff>
      <xdr:row>95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28575" y="157924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  <xdr:twoCellAnchor>
    <xdr:from>
      <xdr:col>0</xdr:col>
      <xdr:colOff>28575</xdr:colOff>
      <xdr:row>95</xdr:row>
      <xdr:rowOff>0</xdr:rowOff>
    </xdr:from>
    <xdr:to>
      <xdr:col>0</xdr:col>
      <xdr:colOff>180975</xdr:colOff>
      <xdr:row>95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" y="157924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Platz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showZeros="0" tabSelected="1" workbookViewId="0" topLeftCell="A1">
      <selection activeCell="Q71" sqref="Q70:Q71"/>
    </sheetView>
  </sheetViews>
  <sheetFormatPr defaultColWidth="11.421875" defaultRowHeight="12.75"/>
  <cols>
    <col min="1" max="1" width="4.57421875" style="4" customWidth="1"/>
    <col min="2" max="2" width="10.57421875" style="60" customWidth="1"/>
    <col min="3" max="3" width="12.8515625" style="60" customWidth="1"/>
    <col min="4" max="4" width="6.421875" style="107" customWidth="1"/>
    <col min="5" max="5" width="10.28125" style="108" customWidth="1"/>
    <col min="6" max="6" width="20.7109375" style="60" customWidth="1"/>
    <col min="7" max="7" width="6.00390625" style="109" customWidth="1"/>
    <col min="8" max="8" width="3.57421875" style="110" customWidth="1"/>
    <col min="9" max="9" width="5.8515625" style="111" customWidth="1"/>
    <col min="10" max="10" width="7.57421875" style="112" customWidth="1"/>
    <col min="11" max="11" width="5.8515625" style="237" customWidth="1"/>
    <col min="12" max="12" width="6.7109375" style="60" customWidth="1"/>
    <col min="13" max="16384" width="11.421875" style="60" customWidth="1"/>
  </cols>
  <sheetData>
    <row r="1" spans="1:11" ht="25.5" customHeight="1">
      <c r="A1" s="333" t="s">
        <v>67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3" customFormat="1" ht="16.5" customHeight="1" thickBot="1">
      <c r="A2" s="56" t="s">
        <v>68</v>
      </c>
      <c r="B2" s="30"/>
      <c r="C2" s="30"/>
      <c r="D2" s="30"/>
      <c r="E2" s="30"/>
      <c r="F2" s="30"/>
      <c r="G2" s="31"/>
      <c r="H2" s="30"/>
      <c r="I2" s="30"/>
      <c r="J2" s="31"/>
      <c r="K2" s="229"/>
    </row>
    <row r="3" spans="1:11" s="2" customFormat="1" ht="25.5" customHeight="1" thickBot="1">
      <c r="A3" s="5" t="s">
        <v>0</v>
      </c>
      <c r="B3" s="1" t="s">
        <v>2</v>
      </c>
      <c r="C3" s="14" t="s">
        <v>1</v>
      </c>
      <c r="D3" s="15" t="s">
        <v>7</v>
      </c>
      <c r="E3" s="33" t="s">
        <v>3</v>
      </c>
      <c r="F3" s="16" t="s">
        <v>6</v>
      </c>
      <c r="G3" s="26" t="s">
        <v>4</v>
      </c>
      <c r="H3" s="21" t="s">
        <v>5</v>
      </c>
      <c r="I3" s="32" t="s">
        <v>62</v>
      </c>
      <c r="J3" s="29" t="s">
        <v>8</v>
      </c>
      <c r="K3" s="59" t="s">
        <v>25</v>
      </c>
    </row>
    <row r="4" spans="1:11" s="10" customFormat="1" ht="15" customHeight="1" thickBot="1">
      <c r="A4" s="330" t="s">
        <v>47</v>
      </c>
      <c r="B4" s="331"/>
      <c r="C4" s="331"/>
      <c r="D4" s="331"/>
      <c r="E4" s="331"/>
      <c r="F4" s="331"/>
      <c r="G4" s="331"/>
      <c r="H4" s="331"/>
      <c r="I4" s="331"/>
      <c r="J4" s="331"/>
      <c r="K4" s="332"/>
    </row>
    <row r="5" spans="1:11" ht="12" customHeight="1">
      <c r="A5" s="8" t="s">
        <v>17</v>
      </c>
      <c r="B5" s="61" t="s">
        <v>180</v>
      </c>
      <c r="C5" s="62" t="s">
        <v>181</v>
      </c>
      <c r="D5" s="61">
        <v>16749</v>
      </c>
      <c r="E5" s="63">
        <v>18248</v>
      </c>
      <c r="F5" s="18" t="s">
        <v>51</v>
      </c>
      <c r="G5" s="64">
        <f aca="true" t="shared" si="0" ref="G5:G10">($E$110-E5)/365.25</f>
        <v>61.04312114989733</v>
      </c>
      <c r="H5" s="65" t="s">
        <v>10</v>
      </c>
      <c r="I5" s="66">
        <v>84</v>
      </c>
      <c r="J5" s="119">
        <v>6370</v>
      </c>
      <c r="K5" s="230">
        <v>178</v>
      </c>
    </row>
    <row r="6" spans="1:11" ht="12" customHeight="1">
      <c r="A6" s="8" t="s">
        <v>18</v>
      </c>
      <c r="B6" s="61" t="s">
        <v>182</v>
      </c>
      <c r="C6" s="62" t="s">
        <v>181</v>
      </c>
      <c r="D6" s="61">
        <v>16748</v>
      </c>
      <c r="E6" s="63">
        <v>18738</v>
      </c>
      <c r="F6" s="18" t="s">
        <v>51</v>
      </c>
      <c r="G6" s="64">
        <f t="shared" si="0"/>
        <v>59.7015742642026</v>
      </c>
      <c r="H6" s="65" t="s">
        <v>65</v>
      </c>
      <c r="I6" s="66">
        <v>83</v>
      </c>
      <c r="J6" s="119">
        <v>6255</v>
      </c>
      <c r="K6" s="230">
        <v>175</v>
      </c>
    </row>
    <row r="7" spans="1:11" ht="12" customHeight="1">
      <c r="A7" s="8" t="s">
        <v>19</v>
      </c>
      <c r="B7" s="61" t="s">
        <v>183</v>
      </c>
      <c r="C7" s="61" t="s">
        <v>184</v>
      </c>
      <c r="D7" s="17">
        <v>16735</v>
      </c>
      <c r="E7" s="63">
        <v>14684</v>
      </c>
      <c r="F7" s="18" t="s">
        <v>51</v>
      </c>
      <c r="G7" s="64">
        <f t="shared" si="0"/>
        <v>70.80082135523614</v>
      </c>
      <c r="H7" s="65" t="s">
        <v>66</v>
      </c>
      <c r="I7" s="66">
        <v>41</v>
      </c>
      <c r="J7" s="119">
        <v>3390</v>
      </c>
      <c r="K7" s="230">
        <v>100</v>
      </c>
    </row>
    <row r="8" spans="1:11" ht="12" customHeight="1">
      <c r="A8" s="8" t="s">
        <v>20</v>
      </c>
      <c r="B8" s="61" t="s">
        <v>185</v>
      </c>
      <c r="C8" s="62" t="s">
        <v>186</v>
      </c>
      <c r="D8" s="61">
        <v>16742</v>
      </c>
      <c r="E8" s="63">
        <v>20307</v>
      </c>
      <c r="F8" s="18" t="s">
        <v>51</v>
      </c>
      <c r="G8" s="64">
        <f t="shared" si="0"/>
        <v>55.40588637919233</v>
      </c>
      <c r="H8" s="65" t="s">
        <v>10</v>
      </c>
      <c r="I8" s="66">
        <v>33</v>
      </c>
      <c r="J8" s="119">
        <v>3088</v>
      </c>
      <c r="K8" s="115">
        <v>86</v>
      </c>
    </row>
    <row r="9" spans="1:11" ht="12" customHeight="1">
      <c r="A9" s="8" t="s">
        <v>21</v>
      </c>
      <c r="B9" s="61" t="s">
        <v>187</v>
      </c>
      <c r="C9" s="62" t="s">
        <v>188</v>
      </c>
      <c r="D9" s="61">
        <v>16754</v>
      </c>
      <c r="E9" s="63">
        <v>14845</v>
      </c>
      <c r="F9" s="18" t="s">
        <v>51</v>
      </c>
      <c r="G9" s="64">
        <f t="shared" si="0"/>
        <v>70.36002737850787</v>
      </c>
      <c r="H9" s="65" t="s">
        <v>66</v>
      </c>
      <c r="I9" s="66">
        <v>30</v>
      </c>
      <c r="J9" s="119">
        <v>3058</v>
      </c>
      <c r="K9" s="230">
        <v>81</v>
      </c>
    </row>
    <row r="10" spans="1:11" s="3" customFormat="1" ht="12" customHeight="1">
      <c r="A10" s="8" t="s">
        <v>26</v>
      </c>
      <c r="B10" s="17" t="s">
        <v>189</v>
      </c>
      <c r="C10" s="35" t="s">
        <v>190</v>
      </c>
      <c r="D10" s="17">
        <v>16745</v>
      </c>
      <c r="E10" s="22">
        <v>25247</v>
      </c>
      <c r="F10" s="18" t="s">
        <v>51</v>
      </c>
      <c r="G10" s="27">
        <f t="shared" si="0"/>
        <v>41.880903490759756</v>
      </c>
      <c r="H10" s="23" t="s">
        <v>9</v>
      </c>
      <c r="I10" s="66">
        <v>18</v>
      </c>
      <c r="J10" s="119">
        <v>2548</v>
      </c>
      <c r="K10" s="231">
        <v>71</v>
      </c>
    </row>
    <row r="11" spans="1:11" s="118" customFormat="1" ht="15.75" customHeight="1">
      <c r="A11" s="287" t="s">
        <v>69</v>
      </c>
      <c r="B11" s="288"/>
      <c r="C11" s="288"/>
      <c r="D11" s="288"/>
      <c r="E11" s="288"/>
      <c r="F11" s="288"/>
      <c r="G11" s="288"/>
      <c r="H11" s="289"/>
      <c r="I11" s="244">
        <f>SUM(I5:I10)</f>
        <v>289</v>
      </c>
      <c r="J11" s="245">
        <f>SUM(J5:J10)</f>
        <v>24709</v>
      </c>
      <c r="K11" s="246">
        <f>SUM(K5:K10)</f>
        <v>691</v>
      </c>
    </row>
    <row r="12" spans="1:11" s="3" customFormat="1" ht="12" customHeight="1">
      <c r="A12" s="8" t="s">
        <v>22</v>
      </c>
      <c r="B12" s="17" t="s">
        <v>191</v>
      </c>
      <c r="C12" s="35" t="s">
        <v>192</v>
      </c>
      <c r="D12" s="17">
        <v>16747</v>
      </c>
      <c r="E12" s="22">
        <v>20356</v>
      </c>
      <c r="F12" s="18" t="s">
        <v>51</v>
      </c>
      <c r="G12" s="27">
        <f aca="true" t="shared" si="1" ref="G12:G31">($E$110-E12)/365.25</f>
        <v>55.27173169062286</v>
      </c>
      <c r="H12" s="23" t="s">
        <v>65</v>
      </c>
      <c r="I12" s="66">
        <v>22</v>
      </c>
      <c r="J12" s="119">
        <v>2235</v>
      </c>
      <c r="K12" s="230">
        <v>58</v>
      </c>
    </row>
    <row r="13" spans="1:11" ht="12" customHeight="1">
      <c r="A13" s="8" t="s">
        <v>42</v>
      </c>
      <c r="B13" s="17" t="s">
        <v>193</v>
      </c>
      <c r="C13" s="35" t="s">
        <v>194</v>
      </c>
      <c r="D13" s="17">
        <v>16752</v>
      </c>
      <c r="E13" s="22">
        <v>24204</v>
      </c>
      <c r="F13" s="18" t="s">
        <v>51</v>
      </c>
      <c r="G13" s="27">
        <f t="shared" si="1"/>
        <v>44.73648186173853</v>
      </c>
      <c r="H13" s="23" t="s">
        <v>9</v>
      </c>
      <c r="I13" s="66">
        <v>17</v>
      </c>
      <c r="J13" s="119">
        <v>1701</v>
      </c>
      <c r="K13" s="230">
        <v>43</v>
      </c>
    </row>
    <row r="14" spans="1:11" ht="12" customHeight="1">
      <c r="A14" s="8" t="s">
        <v>43</v>
      </c>
      <c r="B14" s="61" t="s">
        <v>195</v>
      </c>
      <c r="C14" s="62" t="s">
        <v>196</v>
      </c>
      <c r="D14" s="61">
        <v>16743</v>
      </c>
      <c r="E14" s="63">
        <v>21652</v>
      </c>
      <c r="F14" s="18" t="s">
        <v>51</v>
      </c>
      <c r="G14" s="64">
        <f t="shared" si="1"/>
        <v>51.723477070499655</v>
      </c>
      <c r="H14" s="65" t="s">
        <v>10</v>
      </c>
      <c r="I14" s="66">
        <v>20</v>
      </c>
      <c r="J14" s="119">
        <v>1685</v>
      </c>
      <c r="K14" s="230">
        <v>44</v>
      </c>
    </row>
    <row r="15" spans="1:11" ht="12" customHeight="1">
      <c r="A15" s="8" t="s">
        <v>44</v>
      </c>
      <c r="B15" s="61" t="s">
        <v>197</v>
      </c>
      <c r="C15" s="62" t="s">
        <v>198</v>
      </c>
      <c r="D15" s="61">
        <v>16753</v>
      </c>
      <c r="E15" s="63">
        <v>23015</v>
      </c>
      <c r="F15" s="18" t="s">
        <v>51</v>
      </c>
      <c r="G15" s="64">
        <f t="shared" si="1"/>
        <v>47.9917864476386</v>
      </c>
      <c r="H15" s="65" t="s">
        <v>9</v>
      </c>
      <c r="I15" s="66">
        <v>13</v>
      </c>
      <c r="J15" s="119">
        <v>1458</v>
      </c>
      <c r="K15" s="230">
        <v>40</v>
      </c>
    </row>
    <row r="16" spans="1:11" ht="12" customHeight="1">
      <c r="A16" s="8" t="s">
        <v>45</v>
      </c>
      <c r="B16" s="61" t="s">
        <v>199</v>
      </c>
      <c r="C16" s="62" t="s">
        <v>200</v>
      </c>
      <c r="D16" s="61">
        <v>16737</v>
      </c>
      <c r="E16" s="63">
        <v>17874</v>
      </c>
      <c r="F16" s="18" t="s">
        <v>51</v>
      </c>
      <c r="G16" s="64">
        <f t="shared" si="1"/>
        <v>62.06707734428473</v>
      </c>
      <c r="H16" s="65" t="s">
        <v>65</v>
      </c>
      <c r="I16" s="66">
        <v>11</v>
      </c>
      <c r="J16" s="119">
        <v>1170</v>
      </c>
      <c r="K16" s="230">
        <v>30</v>
      </c>
    </row>
    <row r="17" spans="1:11" ht="12" customHeight="1">
      <c r="A17" s="8" t="s">
        <v>27</v>
      </c>
      <c r="B17" s="17" t="s">
        <v>201</v>
      </c>
      <c r="C17" s="35" t="s">
        <v>202</v>
      </c>
      <c r="D17" s="17">
        <v>16733</v>
      </c>
      <c r="E17" s="22">
        <v>25962</v>
      </c>
      <c r="F17" s="18" t="s">
        <v>51</v>
      </c>
      <c r="G17" s="27">
        <f t="shared" si="1"/>
        <v>39.9233401779603</v>
      </c>
      <c r="H17" s="23" t="s">
        <v>12</v>
      </c>
      <c r="I17" s="66">
        <v>10</v>
      </c>
      <c r="J17" s="119">
        <v>1066</v>
      </c>
      <c r="K17" s="115">
        <v>30</v>
      </c>
    </row>
    <row r="18" spans="1:11" ht="12" customHeight="1">
      <c r="A18" s="8" t="s">
        <v>28</v>
      </c>
      <c r="B18" s="61" t="s">
        <v>203</v>
      </c>
      <c r="C18" s="62" t="s">
        <v>204</v>
      </c>
      <c r="D18" s="61">
        <v>16740</v>
      </c>
      <c r="E18" s="63">
        <v>15720</v>
      </c>
      <c r="F18" s="18" t="s">
        <v>51</v>
      </c>
      <c r="G18" s="64">
        <f t="shared" si="1"/>
        <v>67.96440793976728</v>
      </c>
      <c r="H18" s="65" t="s">
        <v>65</v>
      </c>
      <c r="I18" s="66">
        <v>12</v>
      </c>
      <c r="J18" s="119">
        <v>879</v>
      </c>
      <c r="K18" s="230">
        <v>28</v>
      </c>
    </row>
    <row r="19" spans="1:11" s="3" customFormat="1" ht="12" customHeight="1">
      <c r="A19" s="8" t="s">
        <v>29</v>
      </c>
      <c r="B19" s="17" t="s">
        <v>205</v>
      </c>
      <c r="C19" s="35" t="s">
        <v>206</v>
      </c>
      <c r="D19" s="17">
        <v>16744</v>
      </c>
      <c r="E19" s="22">
        <v>27323</v>
      </c>
      <c r="F19" s="18" t="s">
        <v>51</v>
      </c>
      <c r="G19" s="27">
        <f t="shared" si="1"/>
        <v>36.19712525667351</v>
      </c>
      <c r="H19" s="23" t="s">
        <v>12</v>
      </c>
      <c r="I19" s="66">
        <v>6</v>
      </c>
      <c r="J19" s="119">
        <v>702</v>
      </c>
      <c r="K19" s="231">
        <v>20</v>
      </c>
    </row>
    <row r="20" spans="1:11" ht="12" customHeight="1">
      <c r="A20" s="8" t="s">
        <v>30</v>
      </c>
      <c r="B20" s="61" t="s">
        <v>167</v>
      </c>
      <c r="C20" s="62" t="s">
        <v>207</v>
      </c>
      <c r="D20" s="61">
        <v>16746</v>
      </c>
      <c r="E20" s="63">
        <v>21404</v>
      </c>
      <c r="F20" s="18" t="s">
        <v>51</v>
      </c>
      <c r="G20" s="64">
        <f t="shared" si="1"/>
        <v>52.40246406570842</v>
      </c>
      <c r="H20" s="65" t="s">
        <v>9</v>
      </c>
      <c r="I20" s="66">
        <v>4</v>
      </c>
      <c r="J20" s="119">
        <v>554</v>
      </c>
      <c r="K20" s="230">
        <v>14</v>
      </c>
    </row>
    <row r="21" spans="1:11" ht="12" customHeight="1">
      <c r="A21" s="8" t="s">
        <v>31</v>
      </c>
      <c r="B21" s="61" t="s">
        <v>208</v>
      </c>
      <c r="C21" s="62" t="s">
        <v>209</v>
      </c>
      <c r="D21" s="61">
        <v>16738</v>
      </c>
      <c r="E21" s="63">
        <v>23829</v>
      </c>
      <c r="F21" s="18" t="s">
        <v>51</v>
      </c>
      <c r="G21" s="64">
        <f t="shared" si="1"/>
        <v>45.76317590691308</v>
      </c>
      <c r="H21" s="65" t="s">
        <v>9</v>
      </c>
      <c r="I21" s="66">
        <v>6</v>
      </c>
      <c r="J21" s="119">
        <v>542</v>
      </c>
      <c r="K21" s="230">
        <v>18</v>
      </c>
    </row>
    <row r="22" spans="1:11" ht="12" customHeight="1">
      <c r="A22" s="8" t="s">
        <v>32</v>
      </c>
      <c r="B22" s="62" t="s">
        <v>210</v>
      </c>
      <c r="C22" s="62" t="s">
        <v>211</v>
      </c>
      <c r="D22" s="61">
        <v>16729</v>
      </c>
      <c r="E22" s="36">
        <v>24492</v>
      </c>
      <c r="F22" s="18" t="s">
        <v>51</v>
      </c>
      <c r="G22" s="64">
        <f t="shared" si="1"/>
        <v>43.94798083504449</v>
      </c>
      <c r="H22" s="65" t="s">
        <v>9</v>
      </c>
      <c r="I22" s="66">
        <v>4</v>
      </c>
      <c r="J22" s="119">
        <v>471</v>
      </c>
      <c r="K22" s="230">
        <v>14</v>
      </c>
    </row>
    <row r="23" spans="1:11" ht="12" customHeight="1">
      <c r="A23" s="8" t="s">
        <v>33</v>
      </c>
      <c r="B23" s="62" t="s">
        <v>212</v>
      </c>
      <c r="C23" s="62" t="s">
        <v>213</v>
      </c>
      <c r="D23" s="61">
        <v>16728</v>
      </c>
      <c r="E23" s="63">
        <v>22171</v>
      </c>
      <c r="F23" s="18" t="s">
        <v>51</v>
      </c>
      <c r="G23" s="64">
        <f t="shared" si="1"/>
        <v>50.3025325119781</v>
      </c>
      <c r="H23" s="65" t="s">
        <v>10</v>
      </c>
      <c r="I23" s="66">
        <v>3</v>
      </c>
      <c r="J23" s="119">
        <v>374</v>
      </c>
      <c r="K23" s="230">
        <v>12</v>
      </c>
    </row>
    <row r="24" spans="1:11" ht="12" customHeight="1">
      <c r="A24" s="8" t="s">
        <v>34</v>
      </c>
      <c r="B24" s="61" t="s">
        <v>214</v>
      </c>
      <c r="C24" s="62" t="s">
        <v>215</v>
      </c>
      <c r="D24" s="61">
        <v>16730</v>
      </c>
      <c r="E24" s="63">
        <v>19856</v>
      </c>
      <c r="F24" s="18" t="s">
        <v>51</v>
      </c>
      <c r="G24" s="64">
        <f t="shared" si="1"/>
        <v>56.64065708418891</v>
      </c>
      <c r="H24" s="65" t="s">
        <v>65</v>
      </c>
      <c r="I24" s="66">
        <v>3</v>
      </c>
      <c r="J24" s="119">
        <v>374</v>
      </c>
      <c r="K24" s="230">
        <v>12</v>
      </c>
    </row>
    <row r="25" spans="1:11" s="3" customFormat="1" ht="12" customHeight="1">
      <c r="A25" s="8" t="s">
        <v>35</v>
      </c>
      <c r="B25" s="61" t="s">
        <v>216</v>
      </c>
      <c r="C25" s="62" t="s">
        <v>217</v>
      </c>
      <c r="D25" s="61">
        <v>16731</v>
      </c>
      <c r="E25" s="63">
        <v>23995</v>
      </c>
      <c r="F25" s="18" t="s">
        <v>51</v>
      </c>
      <c r="G25" s="64">
        <f t="shared" si="1"/>
        <v>45.308692676249144</v>
      </c>
      <c r="H25" s="65" t="s">
        <v>9</v>
      </c>
      <c r="I25" s="66">
        <v>3</v>
      </c>
      <c r="J25" s="119">
        <v>374</v>
      </c>
      <c r="K25" s="230">
        <v>12</v>
      </c>
    </row>
    <row r="26" spans="1:11" ht="12" customHeight="1">
      <c r="A26" s="8" t="s">
        <v>36</v>
      </c>
      <c r="B26" s="61" t="s">
        <v>218</v>
      </c>
      <c r="C26" s="62" t="s">
        <v>219</v>
      </c>
      <c r="D26" s="61">
        <v>16739</v>
      </c>
      <c r="E26" s="63">
        <v>14722</v>
      </c>
      <c r="F26" s="18" t="s">
        <v>51</v>
      </c>
      <c r="G26" s="64">
        <f t="shared" si="1"/>
        <v>70.69678302532512</v>
      </c>
      <c r="H26" s="65" t="s">
        <v>66</v>
      </c>
      <c r="I26" s="66">
        <v>3</v>
      </c>
      <c r="J26" s="119">
        <v>374</v>
      </c>
      <c r="K26" s="230">
        <v>12</v>
      </c>
    </row>
    <row r="27" spans="1:11" s="3" customFormat="1" ht="12" customHeight="1">
      <c r="A27" s="8" t="s">
        <v>37</v>
      </c>
      <c r="B27" s="17" t="s">
        <v>220</v>
      </c>
      <c r="C27" s="35" t="s">
        <v>221</v>
      </c>
      <c r="D27" s="17">
        <v>16750</v>
      </c>
      <c r="E27" s="22">
        <v>24382</v>
      </c>
      <c r="F27" s="18" t="s">
        <v>51</v>
      </c>
      <c r="G27" s="27">
        <f t="shared" si="1"/>
        <v>44.24914442162902</v>
      </c>
      <c r="H27" s="23" t="s">
        <v>9</v>
      </c>
      <c r="I27" s="66">
        <v>3</v>
      </c>
      <c r="J27" s="119">
        <v>340</v>
      </c>
      <c r="K27" s="230">
        <v>9</v>
      </c>
    </row>
    <row r="28" spans="1:11" ht="12" customHeight="1">
      <c r="A28" s="8" t="s">
        <v>38</v>
      </c>
      <c r="B28" s="61" t="s">
        <v>222</v>
      </c>
      <c r="C28" s="62" t="s">
        <v>223</v>
      </c>
      <c r="D28" s="61">
        <v>16741</v>
      </c>
      <c r="E28" s="63">
        <v>27066</v>
      </c>
      <c r="F28" s="18" t="s">
        <v>51</v>
      </c>
      <c r="G28" s="64">
        <f t="shared" si="1"/>
        <v>36.90075290896646</v>
      </c>
      <c r="H28" s="65" t="s">
        <v>12</v>
      </c>
      <c r="I28" s="66">
        <v>2</v>
      </c>
      <c r="J28" s="119">
        <v>308</v>
      </c>
      <c r="K28" s="230">
        <v>8</v>
      </c>
    </row>
    <row r="29" spans="1:11" ht="12" customHeight="1">
      <c r="A29" s="8" t="s">
        <v>39</v>
      </c>
      <c r="B29" s="61" t="s">
        <v>224</v>
      </c>
      <c r="C29" s="62" t="s">
        <v>225</v>
      </c>
      <c r="D29" s="61">
        <v>16732</v>
      </c>
      <c r="E29" s="63">
        <v>12967</v>
      </c>
      <c r="F29" s="18" t="s">
        <v>51</v>
      </c>
      <c r="G29" s="64">
        <f t="shared" si="1"/>
        <v>75.50171115674196</v>
      </c>
      <c r="H29" s="65" t="s">
        <v>66</v>
      </c>
      <c r="I29" s="66">
        <v>5</v>
      </c>
      <c r="J29" s="119">
        <v>299</v>
      </c>
      <c r="K29" s="230">
        <v>10</v>
      </c>
    </row>
    <row r="30" spans="1:11" ht="12" customHeight="1">
      <c r="A30" s="8" t="s">
        <v>40</v>
      </c>
      <c r="B30" s="61" t="s">
        <v>226</v>
      </c>
      <c r="C30" s="62" t="s">
        <v>221</v>
      </c>
      <c r="D30" s="17">
        <v>16751</v>
      </c>
      <c r="E30" s="63">
        <v>36282</v>
      </c>
      <c r="F30" s="18" t="s">
        <v>51</v>
      </c>
      <c r="G30" s="64">
        <f t="shared" si="1"/>
        <v>11.668720054757015</v>
      </c>
      <c r="H30" s="65" t="s">
        <v>13</v>
      </c>
      <c r="I30" s="66">
        <v>3</v>
      </c>
      <c r="J30" s="119">
        <v>224</v>
      </c>
      <c r="K30" s="230">
        <v>6</v>
      </c>
    </row>
    <row r="31" spans="1:11" ht="12" customHeight="1">
      <c r="A31" s="8" t="s">
        <v>41</v>
      </c>
      <c r="B31" s="61" t="s">
        <v>227</v>
      </c>
      <c r="C31" s="62" t="s">
        <v>202</v>
      </c>
      <c r="D31" s="61">
        <v>16734</v>
      </c>
      <c r="E31" s="63">
        <v>36326</v>
      </c>
      <c r="F31" s="18" t="s">
        <v>51</v>
      </c>
      <c r="G31" s="64">
        <f t="shared" si="1"/>
        <v>11.548254620123203</v>
      </c>
      <c r="H31" s="65" t="s">
        <v>13</v>
      </c>
      <c r="I31" s="66">
        <v>4</v>
      </c>
      <c r="J31" s="119">
        <v>214</v>
      </c>
      <c r="K31" s="230">
        <v>8</v>
      </c>
    </row>
    <row r="32" spans="1:11" s="11" customFormat="1" ht="15" customHeight="1" thickBot="1">
      <c r="A32" s="327" t="s">
        <v>57</v>
      </c>
      <c r="B32" s="328"/>
      <c r="C32" s="328"/>
      <c r="D32" s="328"/>
      <c r="E32" s="328"/>
      <c r="F32" s="328"/>
      <c r="G32" s="328"/>
      <c r="H32" s="329"/>
      <c r="I32" s="276">
        <f>SUM(I11:I31)</f>
        <v>443</v>
      </c>
      <c r="J32" s="277">
        <f>SUM(J11:J31)</f>
        <v>40053</v>
      </c>
      <c r="K32" s="278">
        <f>SUM(K11:K31)</f>
        <v>1119</v>
      </c>
    </row>
    <row r="33" spans="1:11" s="10" customFormat="1" ht="15" customHeight="1" thickBot="1">
      <c r="A33" s="330" t="s">
        <v>46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2"/>
    </row>
    <row r="34" spans="1:11" s="3" customFormat="1" ht="12" customHeight="1">
      <c r="A34" s="7" t="s">
        <v>17</v>
      </c>
      <c r="B34" s="37" t="s">
        <v>234</v>
      </c>
      <c r="C34" s="38" t="s">
        <v>242</v>
      </c>
      <c r="D34" s="116">
        <v>16692</v>
      </c>
      <c r="E34" s="24">
        <v>18664</v>
      </c>
      <c r="F34" s="20" t="s">
        <v>24</v>
      </c>
      <c r="G34" s="28">
        <f aca="true" t="shared" si="2" ref="G34:G39">($E$110-E34)/365.25</f>
        <v>59.90417522245038</v>
      </c>
      <c r="H34" s="25" t="s">
        <v>65</v>
      </c>
      <c r="I34" s="68">
        <v>235</v>
      </c>
      <c r="J34" s="120">
        <v>18480</v>
      </c>
      <c r="K34" s="232">
        <v>526</v>
      </c>
    </row>
    <row r="35" spans="1:11" s="6" customFormat="1" ht="12" customHeight="1">
      <c r="A35" s="7" t="s">
        <v>18</v>
      </c>
      <c r="B35" s="37" t="s">
        <v>243</v>
      </c>
      <c r="C35" s="38" t="s">
        <v>244</v>
      </c>
      <c r="D35" s="17">
        <v>16690</v>
      </c>
      <c r="E35" s="22">
        <v>16296</v>
      </c>
      <c r="F35" s="19" t="s">
        <v>24</v>
      </c>
      <c r="G35" s="27">
        <f t="shared" si="2"/>
        <v>66.3874058863792</v>
      </c>
      <c r="H35" s="23" t="s">
        <v>65</v>
      </c>
      <c r="I35" s="55">
        <v>59</v>
      </c>
      <c r="J35" s="121">
        <v>5964</v>
      </c>
      <c r="K35" s="115">
        <v>167</v>
      </c>
    </row>
    <row r="36" spans="1:11" s="3" customFormat="1" ht="12" customHeight="1">
      <c r="A36" s="7" t="s">
        <v>19</v>
      </c>
      <c r="B36" s="70" t="s">
        <v>245</v>
      </c>
      <c r="C36" s="71" t="s">
        <v>246</v>
      </c>
      <c r="D36" s="61">
        <v>16691</v>
      </c>
      <c r="E36" s="63">
        <v>26121</v>
      </c>
      <c r="F36" s="19" t="s">
        <v>24</v>
      </c>
      <c r="G36" s="64">
        <f t="shared" si="2"/>
        <v>39.488021902806295</v>
      </c>
      <c r="H36" s="65" t="s">
        <v>12</v>
      </c>
      <c r="I36" s="72">
        <v>43</v>
      </c>
      <c r="J36" s="119">
        <v>4102</v>
      </c>
      <c r="K36" s="230">
        <v>114</v>
      </c>
    </row>
    <row r="37" spans="1:11" s="3" customFormat="1" ht="12" customHeight="1">
      <c r="A37" s="7" t="s">
        <v>20</v>
      </c>
      <c r="B37" s="39" t="s">
        <v>247</v>
      </c>
      <c r="C37" s="40" t="s">
        <v>248</v>
      </c>
      <c r="D37" s="17">
        <v>16695</v>
      </c>
      <c r="E37" s="22">
        <v>22143</v>
      </c>
      <c r="F37" s="19" t="s">
        <v>24</v>
      </c>
      <c r="G37" s="27">
        <f t="shared" si="2"/>
        <v>50.379192334017795</v>
      </c>
      <c r="H37" s="23" t="s">
        <v>9</v>
      </c>
      <c r="I37" s="72">
        <v>16</v>
      </c>
      <c r="J37" s="119">
        <v>2251</v>
      </c>
      <c r="K37" s="230">
        <v>61</v>
      </c>
    </row>
    <row r="38" spans="1:11" s="3" customFormat="1" ht="12" customHeight="1">
      <c r="A38" s="7" t="s">
        <v>21</v>
      </c>
      <c r="B38" s="39" t="s">
        <v>249</v>
      </c>
      <c r="C38" s="40" t="s">
        <v>250</v>
      </c>
      <c r="D38" s="17">
        <v>16693</v>
      </c>
      <c r="E38" s="22">
        <v>23149</v>
      </c>
      <c r="F38" s="19" t="s">
        <v>24</v>
      </c>
      <c r="G38" s="27">
        <f t="shared" si="2"/>
        <v>47.624914442162904</v>
      </c>
      <c r="H38" s="23" t="s">
        <v>9</v>
      </c>
      <c r="I38" s="72">
        <v>16</v>
      </c>
      <c r="J38" s="119">
        <v>1980</v>
      </c>
      <c r="K38" s="230">
        <v>47</v>
      </c>
    </row>
    <row r="39" spans="1:11" s="3" customFormat="1" ht="12" customHeight="1">
      <c r="A39" s="7" t="s">
        <v>26</v>
      </c>
      <c r="B39" s="70" t="s">
        <v>199</v>
      </c>
      <c r="C39" s="71" t="s">
        <v>251</v>
      </c>
      <c r="D39" s="73">
        <v>16694</v>
      </c>
      <c r="E39" s="74">
        <v>22514</v>
      </c>
      <c r="F39" s="20" t="s">
        <v>24</v>
      </c>
      <c r="G39" s="75">
        <f t="shared" si="2"/>
        <v>49.36344969199179</v>
      </c>
      <c r="H39" s="76" t="s">
        <v>9</v>
      </c>
      <c r="I39" s="72">
        <v>19</v>
      </c>
      <c r="J39" s="119">
        <v>1341</v>
      </c>
      <c r="K39" s="230">
        <v>35</v>
      </c>
    </row>
    <row r="40" spans="1:11" s="118" customFormat="1" ht="15.75" customHeight="1">
      <c r="A40" s="287" t="s">
        <v>69</v>
      </c>
      <c r="B40" s="288"/>
      <c r="C40" s="288"/>
      <c r="D40" s="288"/>
      <c r="E40" s="288"/>
      <c r="F40" s="288"/>
      <c r="G40" s="288"/>
      <c r="H40" s="289"/>
      <c r="I40" s="244">
        <f>SUM(I34:I39)</f>
        <v>388</v>
      </c>
      <c r="J40" s="245">
        <f>SUM(J34:J39)</f>
        <v>34118</v>
      </c>
      <c r="K40" s="246">
        <f>SUM(K34:K39)</f>
        <v>950</v>
      </c>
    </row>
    <row r="41" spans="1:11" s="3" customFormat="1" ht="12" customHeight="1">
      <c r="A41" s="7" t="s">
        <v>22</v>
      </c>
      <c r="B41" s="37" t="s">
        <v>252</v>
      </c>
      <c r="C41" s="38" t="s">
        <v>253</v>
      </c>
      <c r="D41" s="61">
        <v>16689</v>
      </c>
      <c r="E41" s="22">
        <v>24789</v>
      </c>
      <c r="F41" s="19" t="s">
        <v>24</v>
      </c>
      <c r="G41" s="27">
        <f>($E$110-E41)/365.25</f>
        <v>43.134839151266256</v>
      </c>
      <c r="H41" s="23" t="s">
        <v>9</v>
      </c>
      <c r="I41" s="72">
        <v>10</v>
      </c>
      <c r="J41" s="119">
        <v>712</v>
      </c>
      <c r="K41" s="230">
        <v>21</v>
      </c>
    </row>
    <row r="42" spans="1:11" s="12" customFormat="1" ht="15" customHeight="1" thickBot="1">
      <c r="A42" s="334" t="s">
        <v>56</v>
      </c>
      <c r="B42" s="335"/>
      <c r="C42" s="335"/>
      <c r="D42" s="335"/>
      <c r="E42" s="335"/>
      <c r="F42" s="335"/>
      <c r="G42" s="335"/>
      <c r="H42" s="336"/>
      <c r="I42" s="276">
        <f>SUM(I40:I41)</f>
        <v>398</v>
      </c>
      <c r="J42" s="277">
        <f>SUM(J40:J41)</f>
        <v>34830</v>
      </c>
      <c r="K42" s="278">
        <f>SUM(K40:K41)</f>
        <v>971</v>
      </c>
    </row>
    <row r="43" spans="1:11" s="10" customFormat="1" ht="15" customHeight="1" thickBot="1">
      <c r="A43" s="337" t="s">
        <v>49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9"/>
    </row>
    <row r="44" spans="1:11" ht="12" customHeight="1">
      <c r="A44" s="7" t="s">
        <v>17</v>
      </c>
      <c r="B44" s="70" t="s">
        <v>272</v>
      </c>
      <c r="C44" s="77" t="s">
        <v>273</v>
      </c>
      <c r="D44" s="61">
        <v>16702</v>
      </c>
      <c r="E44" s="63">
        <v>14650</v>
      </c>
      <c r="F44" s="19" t="s">
        <v>23</v>
      </c>
      <c r="G44" s="64">
        <f aca="true" t="shared" si="3" ref="G44:G49">($E$110-E44)/365.25</f>
        <v>70.89390828199863</v>
      </c>
      <c r="H44" s="65" t="s">
        <v>66</v>
      </c>
      <c r="I44" s="68">
        <v>33</v>
      </c>
      <c r="J44" s="227">
        <v>2613</v>
      </c>
      <c r="K44" s="250">
        <v>84</v>
      </c>
    </row>
    <row r="45" spans="1:11" ht="12" customHeight="1">
      <c r="A45" s="7" t="s">
        <v>18</v>
      </c>
      <c r="B45" s="70" t="s">
        <v>173</v>
      </c>
      <c r="C45" s="71" t="s">
        <v>274</v>
      </c>
      <c r="D45" s="61">
        <v>16717</v>
      </c>
      <c r="E45" s="63">
        <v>32672</v>
      </c>
      <c r="F45" s="19" t="s">
        <v>23</v>
      </c>
      <c r="G45" s="64">
        <f t="shared" si="3"/>
        <v>21.5523613963039</v>
      </c>
      <c r="H45" s="65" t="s">
        <v>11</v>
      </c>
      <c r="I45" s="72">
        <v>28</v>
      </c>
      <c r="J45" s="119">
        <v>2473</v>
      </c>
      <c r="K45" s="231">
        <v>77</v>
      </c>
    </row>
    <row r="46" spans="1:11" ht="12" customHeight="1">
      <c r="A46" s="7" t="s">
        <v>19</v>
      </c>
      <c r="B46" s="70" t="s">
        <v>173</v>
      </c>
      <c r="C46" s="71" t="s">
        <v>275</v>
      </c>
      <c r="D46" s="61">
        <v>16710</v>
      </c>
      <c r="E46" s="63">
        <v>32056</v>
      </c>
      <c r="F46" s="19" t="s">
        <v>23</v>
      </c>
      <c r="G46" s="64">
        <f t="shared" si="3"/>
        <v>23.238877481177276</v>
      </c>
      <c r="H46" s="65" t="s">
        <v>11</v>
      </c>
      <c r="I46" s="72">
        <v>30</v>
      </c>
      <c r="J46" s="119">
        <v>2342</v>
      </c>
      <c r="K46" s="231">
        <v>72</v>
      </c>
    </row>
    <row r="47" spans="1:11" ht="12" customHeight="1">
      <c r="A47" s="7" t="s">
        <v>20</v>
      </c>
      <c r="B47" s="70" t="s">
        <v>276</v>
      </c>
      <c r="C47" s="71" t="s">
        <v>277</v>
      </c>
      <c r="D47" s="61">
        <v>16721</v>
      </c>
      <c r="E47" s="63">
        <v>25166</v>
      </c>
      <c r="F47" s="19" t="s">
        <v>23</v>
      </c>
      <c r="G47" s="64">
        <f t="shared" si="3"/>
        <v>42.10266940451746</v>
      </c>
      <c r="H47" s="65" t="s">
        <v>10</v>
      </c>
      <c r="I47" s="72">
        <v>27</v>
      </c>
      <c r="J47" s="119">
        <v>2120</v>
      </c>
      <c r="K47" s="231">
        <v>65</v>
      </c>
    </row>
    <row r="48" spans="1:11" ht="12" customHeight="1">
      <c r="A48" s="7" t="s">
        <v>21</v>
      </c>
      <c r="B48" s="70" t="s">
        <v>278</v>
      </c>
      <c r="C48" s="71" t="s">
        <v>279</v>
      </c>
      <c r="D48" s="61">
        <v>16716</v>
      </c>
      <c r="E48" s="63">
        <v>32728</v>
      </c>
      <c r="F48" s="19" t="s">
        <v>23</v>
      </c>
      <c r="G48" s="64">
        <f t="shared" si="3"/>
        <v>21.399041752224505</v>
      </c>
      <c r="H48" s="65" t="s">
        <v>11</v>
      </c>
      <c r="I48" s="72">
        <v>24</v>
      </c>
      <c r="J48" s="119">
        <v>2067</v>
      </c>
      <c r="K48" s="231">
        <v>66</v>
      </c>
    </row>
    <row r="49" spans="1:11" ht="12" customHeight="1">
      <c r="A49" s="7" t="s">
        <v>26</v>
      </c>
      <c r="B49" s="70" t="s">
        <v>171</v>
      </c>
      <c r="C49" s="71" t="s">
        <v>280</v>
      </c>
      <c r="D49" s="61">
        <v>16707</v>
      </c>
      <c r="E49" s="63">
        <v>20260</v>
      </c>
      <c r="F49" s="19" t="s">
        <v>23</v>
      </c>
      <c r="G49" s="64">
        <f t="shared" si="3"/>
        <v>55.53456536618754</v>
      </c>
      <c r="H49" s="65" t="s">
        <v>65</v>
      </c>
      <c r="I49" s="72">
        <v>23</v>
      </c>
      <c r="J49" s="119">
        <v>1860</v>
      </c>
      <c r="K49" s="231">
        <v>60</v>
      </c>
    </row>
    <row r="50" spans="1:11" s="118" customFormat="1" ht="15.75" customHeight="1">
      <c r="A50" s="287" t="s">
        <v>69</v>
      </c>
      <c r="B50" s="288"/>
      <c r="C50" s="288"/>
      <c r="D50" s="288"/>
      <c r="E50" s="288"/>
      <c r="F50" s="288"/>
      <c r="G50" s="288"/>
      <c r="H50" s="289"/>
      <c r="I50" s="247">
        <f>SUM(I44:I49)</f>
        <v>165</v>
      </c>
      <c r="J50" s="245">
        <f>SUM(J44:J49)</f>
        <v>13475</v>
      </c>
      <c r="K50" s="246">
        <f>SUM(K44:K49)</f>
        <v>424</v>
      </c>
    </row>
    <row r="51" spans="1:11" ht="12" customHeight="1">
      <c r="A51" s="7" t="s">
        <v>22</v>
      </c>
      <c r="B51" s="70" t="s">
        <v>216</v>
      </c>
      <c r="C51" s="78" t="s">
        <v>281</v>
      </c>
      <c r="D51" s="61">
        <v>16703</v>
      </c>
      <c r="E51" s="63">
        <v>22839</v>
      </c>
      <c r="F51" s="19" t="s">
        <v>23</v>
      </c>
      <c r="G51" s="64">
        <f aca="true" t="shared" si="4" ref="G51:G57">($E$110-E51)/365.25</f>
        <v>48.473648186173854</v>
      </c>
      <c r="H51" s="65" t="s">
        <v>9</v>
      </c>
      <c r="I51" s="72">
        <v>25</v>
      </c>
      <c r="J51" s="119">
        <v>1826</v>
      </c>
      <c r="K51" s="231">
        <v>59</v>
      </c>
    </row>
    <row r="52" spans="1:11" ht="12" customHeight="1">
      <c r="A52" s="7" t="s">
        <v>42</v>
      </c>
      <c r="B52" s="37" t="s">
        <v>282</v>
      </c>
      <c r="C52" s="38" t="s">
        <v>281</v>
      </c>
      <c r="D52" s="116">
        <v>16714</v>
      </c>
      <c r="E52" s="24">
        <v>33328</v>
      </c>
      <c r="F52" s="20" t="s">
        <v>23</v>
      </c>
      <c r="G52" s="28">
        <f t="shared" si="4"/>
        <v>19.756331279945243</v>
      </c>
      <c r="H52" s="25" t="s">
        <v>11</v>
      </c>
      <c r="I52" s="72">
        <v>24</v>
      </c>
      <c r="J52" s="119">
        <v>1609</v>
      </c>
      <c r="K52" s="231">
        <v>55</v>
      </c>
    </row>
    <row r="53" spans="1:11" ht="12" customHeight="1">
      <c r="A53" s="7" t="s">
        <v>43</v>
      </c>
      <c r="B53" s="70" t="s">
        <v>230</v>
      </c>
      <c r="C53" s="71" t="s">
        <v>277</v>
      </c>
      <c r="D53" s="61">
        <v>16704</v>
      </c>
      <c r="E53" s="63">
        <v>25158</v>
      </c>
      <c r="F53" s="19" t="s">
        <v>23</v>
      </c>
      <c r="G53" s="64">
        <f t="shared" si="4"/>
        <v>42.12457221081451</v>
      </c>
      <c r="H53" s="76" t="s">
        <v>9</v>
      </c>
      <c r="I53" s="72">
        <v>21</v>
      </c>
      <c r="J53" s="119">
        <v>1600</v>
      </c>
      <c r="K53" s="231">
        <v>53</v>
      </c>
    </row>
    <row r="54" spans="1:11" s="3" customFormat="1" ht="12" customHeight="1">
      <c r="A54" s="7" t="s">
        <v>44</v>
      </c>
      <c r="B54" s="70" t="s">
        <v>227</v>
      </c>
      <c r="C54" s="71" t="s">
        <v>283</v>
      </c>
      <c r="D54" s="61">
        <v>16715</v>
      </c>
      <c r="E54" s="63">
        <v>30952</v>
      </c>
      <c r="F54" s="19" t="s">
        <v>23</v>
      </c>
      <c r="G54" s="64">
        <f t="shared" si="4"/>
        <v>26.261464750171115</v>
      </c>
      <c r="H54" s="65" t="s">
        <v>12</v>
      </c>
      <c r="I54" s="72">
        <v>19</v>
      </c>
      <c r="J54" s="119">
        <v>1568</v>
      </c>
      <c r="K54" s="231">
        <v>53</v>
      </c>
    </row>
    <row r="55" spans="1:11" ht="12" customHeight="1">
      <c r="A55" s="7" t="s">
        <v>45</v>
      </c>
      <c r="B55" s="70" t="s">
        <v>210</v>
      </c>
      <c r="C55" s="71" t="s">
        <v>284</v>
      </c>
      <c r="D55" s="61">
        <v>16706</v>
      </c>
      <c r="E55" s="63">
        <v>25668</v>
      </c>
      <c r="F55" s="19" t="s">
        <v>23</v>
      </c>
      <c r="G55" s="64">
        <f t="shared" si="4"/>
        <v>40.72826830937714</v>
      </c>
      <c r="H55" s="23" t="s">
        <v>9</v>
      </c>
      <c r="I55" s="72">
        <v>20</v>
      </c>
      <c r="J55" s="119">
        <v>1463</v>
      </c>
      <c r="K55" s="231">
        <v>48</v>
      </c>
    </row>
    <row r="56" spans="1:11" ht="12" customHeight="1">
      <c r="A56" s="7" t="s">
        <v>27</v>
      </c>
      <c r="B56" s="67" t="s">
        <v>285</v>
      </c>
      <c r="C56" s="78" t="s">
        <v>286</v>
      </c>
      <c r="D56" s="61">
        <v>16705</v>
      </c>
      <c r="E56" s="63">
        <v>26926</v>
      </c>
      <c r="F56" s="19" t="s">
        <v>23</v>
      </c>
      <c r="G56" s="64">
        <f t="shared" si="4"/>
        <v>37.28405201916495</v>
      </c>
      <c r="H56" s="65" t="s">
        <v>12</v>
      </c>
      <c r="I56" s="72">
        <v>19</v>
      </c>
      <c r="J56" s="119">
        <v>1353</v>
      </c>
      <c r="K56" s="231">
        <v>47</v>
      </c>
    </row>
    <row r="57" spans="1:11" ht="12" customHeight="1">
      <c r="A57" s="117" t="s">
        <v>28</v>
      </c>
      <c r="B57" s="254" t="s">
        <v>287</v>
      </c>
      <c r="C57" s="255" t="s">
        <v>279</v>
      </c>
      <c r="D57" s="256">
        <v>16718</v>
      </c>
      <c r="E57" s="257">
        <v>22992</v>
      </c>
      <c r="F57" s="258" t="s">
        <v>23</v>
      </c>
      <c r="G57" s="259">
        <f t="shared" si="4"/>
        <v>48.054757015742645</v>
      </c>
      <c r="H57" s="260" t="s">
        <v>10</v>
      </c>
      <c r="I57" s="228">
        <v>18</v>
      </c>
      <c r="J57" s="261">
        <v>1351</v>
      </c>
      <c r="K57" s="262">
        <v>45</v>
      </c>
    </row>
    <row r="58" spans="1:11" s="275" customFormat="1" ht="12" customHeight="1" thickBot="1">
      <c r="A58" s="225"/>
      <c r="B58" s="263"/>
      <c r="C58" s="263"/>
      <c r="D58" s="198"/>
      <c r="E58" s="208"/>
      <c r="F58" s="271"/>
      <c r="G58" s="272"/>
      <c r="H58" s="273"/>
      <c r="I58" s="197"/>
      <c r="J58" s="192"/>
      <c r="K58" s="274"/>
    </row>
    <row r="59" spans="1:11" s="2" customFormat="1" ht="25.5" customHeight="1" thickBot="1">
      <c r="A59" s="5" t="s">
        <v>0</v>
      </c>
      <c r="B59" s="1" t="s">
        <v>2</v>
      </c>
      <c r="C59" s="14" t="s">
        <v>1</v>
      </c>
      <c r="D59" s="15" t="s">
        <v>7</v>
      </c>
      <c r="E59" s="33" t="s">
        <v>3</v>
      </c>
      <c r="F59" s="16" t="s">
        <v>6</v>
      </c>
      <c r="G59" s="26" t="s">
        <v>4</v>
      </c>
      <c r="H59" s="21" t="s">
        <v>5</v>
      </c>
      <c r="I59" s="32" t="s">
        <v>62</v>
      </c>
      <c r="J59" s="29" t="s">
        <v>8</v>
      </c>
      <c r="K59" s="249" t="s">
        <v>25</v>
      </c>
    </row>
    <row r="60" spans="1:11" ht="12" customHeight="1">
      <c r="A60" s="248" t="s">
        <v>29</v>
      </c>
      <c r="B60" s="95" t="s">
        <v>288</v>
      </c>
      <c r="C60" s="265" t="s">
        <v>289</v>
      </c>
      <c r="D60" s="266">
        <v>16708</v>
      </c>
      <c r="E60" s="267">
        <v>22850</v>
      </c>
      <c r="F60" s="268" t="s">
        <v>23</v>
      </c>
      <c r="G60" s="269">
        <f>($E$110-E60)/365.25</f>
        <v>48.4435318275154</v>
      </c>
      <c r="H60" s="99" t="s">
        <v>9</v>
      </c>
      <c r="I60" s="68">
        <v>18</v>
      </c>
      <c r="J60" s="120">
        <v>1344</v>
      </c>
      <c r="K60" s="270">
        <v>43</v>
      </c>
    </row>
    <row r="61" spans="1:11" ht="12" customHeight="1">
      <c r="A61" s="7" t="s">
        <v>30</v>
      </c>
      <c r="B61" s="70" t="s">
        <v>290</v>
      </c>
      <c r="C61" s="71" t="s">
        <v>291</v>
      </c>
      <c r="D61" s="67">
        <v>16712</v>
      </c>
      <c r="E61" s="74">
        <v>32605</v>
      </c>
      <c r="F61" s="20" t="s">
        <v>23</v>
      </c>
      <c r="G61" s="75">
        <f aca="true" t="shared" si="5" ref="G61:G69">($E$110-E61)/365.25</f>
        <v>21.73579739904175</v>
      </c>
      <c r="H61" s="76" t="s">
        <v>11</v>
      </c>
      <c r="I61" s="264">
        <v>16</v>
      </c>
      <c r="J61" s="227">
        <v>1161</v>
      </c>
      <c r="K61" s="250">
        <v>38</v>
      </c>
    </row>
    <row r="62" spans="1:11" ht="12" customHeight="1">
      <c r="A62" s="7" t="s">
        <v>31</v>
      </c>
      <c r="B62" s="70" t="s">
        <v>292</v>
      </c>
      <c r="C62" s="71" t="s">
        <v>289</v>
      </c>
      <c r="D62" s="61">
        <v>16709</v>
      </c>
      <c r="E62" s="63">
        <v>31805</v>
      </c>
      <c r="F62" s="19" t="s">
        <v>23</v>
      </c>
      <c r="G62" s="64">
        <f t="shared" si="5"/>
        <v>23.926078028747433</v>
      </c>
      <c r="H62" s="65" t="s">
        <v>11</v>
      </c>
      <c r="I62" s="72">
        <v>15</v>
      </c>
      <c r="J62" s="119">
        <v>1086</v>
      </c>
      <c r="K62" s="231">
        <v>36</v>
      </c>
    </row>
    <row r="63" spans="1:11" ht="12" customHeight="1">
      <c r="A63" s="7" t="s">
        <v>32</v>
      </c>
      <c r="B63" s="70" t="s">
        <v>293</v>
      </c>
      <c r="C63" s="71" t="s">
        <v>294</v>
      </c>
      <c r="D63" s="61">
        <v>16713</v>
      </c>
      <c r="E63" s="63">
        <v>32905</v>
      </c>
      <c r="F63" s="19" t="s">
        <v>23</v>
      </c>
      <c r="G63" s="64">
        <f t="shared" si="5"/>
        <v>20.914442162902123</v>
      </c>
      <c r="H63" s="65" t="s">
        <v>11</v>
      </c>
      <c r="I63" s="72">
        <v>12</v>
      </c>
      <c r="J63" s="119">
        <v>845</v>
      </c>
      <c r="K63" s="231">
        <v>31</v>
      </c>
    </row>
    <row r="64" spans="1:11" ht="12" customHeight="1">
      <c r="A64" s="7" t="s">
        <v>33</v>
      </c>
      <c r="B64" s="70" t="s">
        <v>265</v>
      </c>
      <c r="C64" s="77" t="s">
        <v>280</v>
      </c>
      <c r="D64" s="61">
        <v>16719</v>
      </c>
      <c r="E64" s="63">
        <v>21522</v>
      </c>
      <c r="F64" s="19" t="s">
        <v>23</v>
      </c>
      <c r="G64" s="64">
        <f t="shared" si="5"/>
        <v>52.07939767282683</v>
      </c>
      <c r="H64" s="65" t="s">
        <v>10</v>
      </c>
      <c r="I64" s="72">
        <v>11</v>
      </c>
      <c r="J64" s="119">
        <v>807</v>
      </c>
      <c r="K64" s="231">
        <v>25</v>
      </c>
    </row>
    <row r="65" spans="1:11" ht="12" customHeight="1">
      <c r="A65" s="7" t="s">
        <v>34</v>
      </c>
      <c r="B65" s="70" t="s">
        <v>230</v>
      </c>
      <c r="C65" s="71" t="s">
        <v>295</v>
      </c>
      <c r="D65" s="61">
        <v>16711</v>
      </c>
      <c r="E65" s="63">
        <v>32266</v>
      </c>
      <c r="F65" s="19" t="s">
        <v>23</v>
      </c>
      <c r="G65" s="64">
        <f t="shared" si="5"/>
        <v>22.663928815879533</v>
      </c>
      <c r="H65" s="65" t="s">
        <v>11</v>
      </c>
      <c r="I65" s="72">
        <v>10</v>
      </c>
      <c r="J65" s="119">
        <v>717</v>
      </c>
      <c r="K65" s="231">
        <v>25</v>
      </c>
    </row>
    <row r="66" spans="1:11" ht="12" customHeight="1">
      <c r="A66" s="7" t="s">
        <v>35</v>
      </c>
      <c r="B66" s="70" t="s">
        <v>296</v>
      </c>
      <c r="C66" s="71" t="s">
        <v>283</v>
      </c>
      <c r="D66" s="61">
        <v>16720</v>
      </c>
      <c r="E66" s="63">
        <v>31705</v>
      </c>
      <c r="F66" s="19" t="s">
        <v>23</v>
      </c>
      <c r="G66" s="64">
        <f t="shared" si="5"/>
        <v>24.199863107460644</v>
      </c>
      <c r="H66" s="65" t="s">
        <v>10</v>
      </c>
      <c r="I66" s="72">
        <v>11</v>
      </c>
      <c r="J66" s="119">
        <v>711</v>
      </c>
      <c r="K66" s="231">
        <v>27</v>
      </c>
    </row>
    <row r="67" spans="1:11" ht="12" customHeight="1">
      <c r="A67" s="7" t="s">
        <v>36</v>
      </c>
      <c r="B67" s="70" t="s">
        <v>297</v>
      </c>
      <c r="C67" s="71" t="s">
        <v>277</v>
      </c>
      <c r="D67" s="61">
        <v>16724</v>
      </c>
      <c r="E67" s="63">
        <v>34669</v>
      </c>
      <c r="F67" s="19" t="s">
        <v>23</v>
      </c>
      <c r="G67" s="64">
        <f t="shared" si="5"/>
        <v>16.084873374401095</v>
      </c>
      <c r="H67" s="65" t="s">
        <v>13</v>
      </c>
      <c r="I67" s="72">
        <v>11</v>
      </c>
      <c r="J67" s="119">
        <v>651</v>
      </c>
      <c r="K67" s="231">
        <v>27</v>
      </c>
    </row>
    <row r="68" spans="1:11" ht="12" customHeight="1">
      <c r="A68" s="7" t="s">
        <v>37</v>
      </c>
      <c r="B68" s="70" t="s">
        <v>298</v>
      </c>
      <c r="C68" s="71" t="s">
        <v>281</v>
      </c>
      <c r="D68" s="61">
        <v>16722</v>
      </c>
      <c r="E68" s="63">
        <v>23834</v>
      </c>
      <c r="F68" s="19" t="s">
        <v>23</v>
      </c>
      <c r="G68" s="64">
        <f t="shared" si="5"/>
        <v>45.74948665297741</v>
      </c>
      <c r="H68" s="65" t="s">
        <v>10</v>
      </c>
      <c r="I68" s="72">
        <v>9</v>
      </c>
      <c r="J68" s="119">
        <v>618</v>
      </c>
      <c r="K68" s="231">
        <v>25</v>
      </c>
    </row>
    <row r="69" spans="1:11" ht="12" customHeight="1">
      <c r="A69" s="7" t="s">
        <v>38</v>
      </c>
      <c r="B69" s="70" t="s">
        <v>299</v>
      </c>
      <c r="C69" s="71" t="s">
        <v>281</v>
      </c>
      <c r="D69" s="61">
        <v>16723</v>
      </c>
      <c r="E69" s="63">
        <v>34857</v>
      </c>
      <c r="F69" s="19" t="s">
        <v>23</v>
      </c>
      <c r="G69" s="64">
        <f t="shared" si="5"/>
        <v>15.570157426420261</v>
      </c>
      <c r="H69" s="65" t="s">
        <v>13</v>
      </c>
      <c r="I69" s="228">
        <v>10</v>
      </c>
      <c r="J69" s="119">
        <v>613</v>
      </c>
      <c r="K69" s="231">
        <v>27</v>
      </c>
    </row>
    <row r="70" spans="1:11" s="11" customFormat="1" ht="15" customHeight="1" thickBot="1">
      <c r="A70" s="327" t="s">
        <v>59</v>
      </c>
      <c r="B70" s="328"/>
      <c r="C70" s="328"/>
      <c r="D70" s="328"/>
      <c r="E70" s="328"/>
      <c r="F70" s="328"/>
      <c r="G70" s="328"/>
      <c r="H70" s="329"/>
      <c r="I70" s="276">
        <f>SUM(I50:I69)</f>
        <v>434</v>
      </c>
      <c r="J70" s="277">
        <f>SUM(J50:J69)</f>
        <v>32798</v>
      </c>
      <c r="K70" s="278">
        <f>SUM(K50:K69)</f>
        <v>1088</v>
      </c>
    </row>
    <row r="71" spans="1:11" s="10" customFormat="1" ht="15" customHeight="1" thickBot="1">
      <c r="A71" s="330" t="s">
        <v>50</v>
      </c>
      <c r="B71" s="331"/>
      <c r="C71" s="331"/>
      <c r="D71" s="331"/>
      <c r="E71" s="331"/>
      <c r="F71" s="331"/>
      <c r="G71" s="331"/>
      <c r="H71" s="331"/>
      <c r="I71" s="331"/>
      <c r="J71" s="331"/>
      <c r="K71" s="332"/>
    </row>
    <row r="72" spans="1:11" ht="12" customHeight="1">
      <c r="A72" s="8" t="s">
        <v>17</v>
      </c>
      <c r="B72" s="61" t="s">
        <v>165</v>
      </c>
      <c r="C72" s="61" t="s">
        <v>166</v>
      </c>
      <c r="D72" s="61">
        <v>16755</v>
      </c>
      <c r="E72" s="63">
        <v>18469</v>
      </c>
      <c r="F72" s="18" t="s">
        <v>52</v>
      </c>
      <c r="G72" s="64">
        <f aca="true" t="shared" si="6" ref="G72:G77">($E$110-E72)/365.25</f>
        <v>60.43805612594114</v>
      </c>
      <c r="H72" s="65" t="s">
        <v>65</v>
      </c>
      <c r="I72" s="66">
        <v>70</v>
      </c>
      <c r="J72" s="119">
        <v>7100</v>
      </c>
      <c r="K72" s="230">
        <v>198</v>
      </c>
    </row>
    <row r="73" spans="1:11" ht="12" customHeight="1">
      <c r="A73" s="8" t="s">
        <v>18</v>
      </c>
      <c r="B73" s="67" t="s">
        <v>167</v>
      </c>
      <c r="C73" s="67" t="s">
        <v>168</v>
      </c>
      <c r="D73" s="67">
        <v>16758</v>
      </c>
      <c r="E73" s="63">
        <v>21092</v>
      </c>
      <c r="F73" s="18" t="s">
        <v>52</v>
      </c>
      <c r="G73" s="64">
        <f t="shared" si="6"/>
        <v>53.256673511293634</v>
      </c>
      <c r="H73" s="65" t="s">
        <v>9</v>
      </c>
      <c r="I73" s="66">
        <v>38</v>
      </c>
      <c r="J73" s="119">
        <v>3783</v>
      </c>
      <c r="K73" s="230">
        <v>107</v>
      </c>
    </row>
    <row r="74" spans="1:11" ht="12" customHeight="1">
      <c r="A74" s="8" t="s">
        <v>19</v>
      </c>
      <c r="B74" s="67" t="s">
        <v>169</v>
      </c>
      <c r="C74" s="67" t="s">
        <v>170</v>
      </c>
      <c r="D74" s="67">
        <v>16760</v>
      </c>
      <c r="E74" s="63">
        <v>19065</v>
      </c>
      <c r="F74" s="18" t="s">
        <v>52</v>
      </c>
      <c r="G74" s="64">
        <f t="shared" si="6"/>
        <v>58.8062970568104</v>
      </c>
      <c r="H74" s="23" t="s">
        <v>65</v>
      </c>
      <c r="I74" s="66">
        <v>33</v>
      </c>
      <c r="J74" s="119">
        <v>2993</v>
      </c>
      <c r="K74" s="230">
        <v>80</v>
      </c>
    </row>
    <row r="75" spans="1:11" ht="12" customHeight="1">
      <c r="A75" s="8" t="s">
        <v>20</v>
      </c>
      <c r="B75" s="61" t="s">
        <v>171</v>
      </c>
      <c r="C75" s="61" t="s">
        <v>172</v>
      </c>
      <c r="D75" s="61">
        <v>16757</v>
      </c>
      <c r="E75" s="63">
        <v>21915</v>
      </c>
      <c r="F75" s="18" t="s">
        <v>52</v>
      </c>
      <c r="G75" s="64">
        <f t="shared" si="6"/>
        <v>51.00342231348392</v>
      </c>
      <c r="H75" s="65" t="s">
        <v>9</v>
      </c>
      <c r="I75" s="66">
        <v>11</v>
      </c>
      <c r="J75" s="119">
        <v>1253</v>
      </c>
      <c r="K75" s="230">
        <v>35</v>
      </c>
    </row>
    <row r="76" spans="1:11" ht="12" customHeight="1">
      <c r="A76" s="8" t="s">
        <v>21</v>
      </c>
      <c r="B76" s="61" t="s">
        <v>173</v>
      </c>
      <c r="C76" s="61" t="s">
        <v>166</v>
      </c>
      <c r="D76" s="61">
        <v>16756</v>
      </c>
      <c r="E76" s="63">
        <v>29335</v>
      </c>
      <c r="F76" s="18" t="s">
        <v>52</v>
      </c>
      <c r="G76" s="64">
        <f t="shared" si="6"/>
        <v>30.688569472963724</v>
      </c>
      <c r="H76" s="65" t="s">
        <v>12</v>
      </c>
      <c r="I76" s="66">
        <v>7</v>
      </c>
      <c r="J76" s="119">
        <v>834</v>
      </c>
      <c r="K76" s="230">
        <v>22</v>
      </c>
    </row>
    <row r="77" spans="1:11" ht="12" customHeight="1">
      <c r="A77" s="8" t="s">
        <v>26</v>
      </c>
      <c r="B77" s="67" t="s">
        <v>174</v>
      </c>
      <c r="C77" s="67" t="s">
        <v>175</v>
      </c>
      <c r="D77" s="67">
        <v>16761</v>
      </c>
      <c r="E77" s="74">
        <v>27294</v>
      </c>
      <c r="F77" s="18" t="s">
        <v>52</v>
      </c>
      <c r="G77" s="64">
        <f t="shared" si="6"/>
        <v>36.276522929500345</v>
      </c>
      <c r="H77" s="76" t="s">
        <v>12</v>
      </c>
      <c r="I77" s="66">
        <v>8</v>
      </c>
      <c r="J77" s="119">
        <v>717</v>
      </c>
      <c r="K77" s="230">
        <v>19</v>
      </c>
    </row>
    <row r="78" spans="1:11" s="118" customFormat="1" ht="15.75" customHeight="1">
      <c r="A78" s="287" t="s">
        <v>69</v>
      </c>
      <c r="B78" s="288"/>
      <c r="C78" s="288"/>
      <c r="D78" s="288"/>
      <c r="E78" s="288"/>
      <c r="F78" s="288"/>
      <c r="G78" s="288"/>
      <c r="H78" s="289"/>
      <c r="I78" s="244">
        <f>SUM(I72:I77)</f>
        <v>167</v>
      </c>
      <c r="J78" s="245">
        <f>SUM(J72:J77)</f>
        <v>16680</v>
      </c>
      <c r="K78" s="246">
        <f>SUM(K72:K77)</f>
        <v>461</v>
      </c>
    </row>
    <row r="79" spans="1:11" ht="12" customHeight="1">
      <c r="A79" s="8" t="s">
        <v>22</v>
      </c>
      <c r="B79" s="67" t="s">
        <v>176</v>
      </c>
      <c r="C79" s="67" t="s">
        <v>177</v>
      </c>
      <c r="D79" s="67">
        <v>16762</v>
      </c>
      <c r="E79" s="74">
        <v>27962</v>
      </c>
      <c r="F79" s="18" t="s">
        <v>52</v>
      </c>
      <c r="G79" s="64">
        <f>($E$110-E79)/365.25</f>
        <v>34.4476386036961</v>
      </c>
      <c r="H79" s="76" t="s">
        <v>10</v>
      </c>
      <c r="I79" s="66">
        <v>8</v>
      </c>
      <c r="J79" s="119">
        <v>717</v>
      </c>
      <c r="K79" s="230">
        <v>19</v>
      </c>
    </row>
    <row r="80" spans="1:11" ht="12" customHeight="1">
      <c r="A80" s="8" t="s">
        <v>42</v>
      </c>
      <c r="B80" s="67" t="s">
        <v>178</v>
      </c>
      <c r="C80" s="67" t="s">
        <v>179</v>
      </c>
      <c r="D80" s="67">
        <v>16759</v>
      </c>
      <c r="E80" s="63">
        <v>23133</v>
      </c>
      <c r="F80" s="18" t="s">
        <v>52</v>
      </c>
      <c r="G80" s="64">
        <f>($E$110-E80)/365.25</f>
        <v>47.66872005475702</v>
      </c>
      <c r="H80" s="65" t="s">
        <v>9</v>
      </c>
      <c r="I80" s="66">
        <v>6</v>
      </c>
      <c r="J80" s="119">
        <v>677</v>
      </c>
      <c r="K80" s="230">
        <v>18</v>
      </c>
    </row>
    <row r="81" spans="1:11" s="11" customFormat="1" ht="15" customHeight="1" thickBot="1">
      <c r="A81" s="327" t="s">
        <v>58</v>
      </c>
      <c r="B81" s="328"/>
      <c r="C81" s="328"/>
      <c r="D81" s="328"/>
      <c r="E81" s="328"/>
      <c r="F81" s="328"/>
      <c r="G81" s="328"/>
      <c r="H81" s="329"/>
      <c r="I81" s="276">
        <f>SUM(I78:I80)</f>
        <v>181</v>
      </c>
      <c r="J81" s="277">
        <f>SUM(J78:J80)</f>
        <v>18074</v>
      </c>
      <c r="K81" s="278">
        <f>SUM(K78:K80)</f>
        <v>498</v>
      </c>
    </row>
    <row r="82" spans="1:11" s="10" customFormat="1" ht="15" customHeight="1" thickBot="1">
      <c r="A82" s="330" t="s">
        <v>48</v>
      </c>
      <c r="B82" s="331"/>
      <c r="C82" s="331"/>
      <c r="D82" s="331"/>
      <c r="E82" s="331"/>
      <c r="F82" s="331"/>
      <c r="G82" s="331"/>
      <c r="H82" s="331"/>
      <c r="I82" s="331"/>
      <c r="J82" s="331"/>
      <c r="K82" s="332"/>
    </row>
    <row r="83" spans="1:11" ht="12" customHeight="1">
      <c r="A83" s="13" t="s">
        <v>17</v>
      </c>
      <c r="B83" s="67" t="s">
        <v>228</v>
      </c>
      <c r="C83" s="62" t="s">
        <v>229</v>
      </c>
      <c r="D83" s="61">
        <v>16687</v>
      </c>
      <c r="E83" s="63">
        <v>14483</v>
      </c>
      <c r="F83" s="18" t="s">
        <v>53</v>
      </c>
      <c r="G83" s="64">
        <f aca="true" t="shared" si="7" ref="G83:G88">($E$110-E83)/365.25</f>
        <v>71.35112936344969</v>
      </c>
      <c r="H83" s="65" t="s">
        <v>66</v>
      </c>
      <c r="I83" s="69">
        <v>18</v>
      </c>
      <c r="J83" s="120">
        <v>2493</v>
      </c>
      <c r="K83" s="233">
        <v>60</v>
      </c>
    </row>
    <row r="84" spans="1:11" ht="12" customHeight="1">
      <c r="A84" s="8" t="s">
        <v>18</v>
      </c>
      <c r="B84" s="67" t="s">
        <v>230</v>
      </c>
      <c r="C84" s="62" t="s">
        <v>231</v>
      </c>
      <c r="D84" s="61">
        <v>16681</v>
      </c>
      <c r="E84" s="63">
        <v>22144</v>
      </c>
      <c r="F84" s="18" t="s">
        <v>53</v>
      </c>
      <c r="G84" s="64">
        <f t="shared" si="7"/>
        <v>50.37645448323067</v>
      </c>
      <c r="H84" s="65" t="s">
        <v>9</v>
      </c>
      <c r="I84" s="66">
        <v>18</v>
      </c>
      <c r="J84" s="119">
        <v>2165</v>
      </c>
      <c r="K84" s="115">
        <v>53</v>
      </c>
    </row>
    <row r="85" spans="1:11" ht="12" customHeight="1">
      <c r="A85" s="8" t="s">
        <v>19</v>
      </c>
      <c r="B85" s="67" t="s">
        <v>232</v>
      </c>
      <c r="C85" s="77" t="s">
        <v>233</v>
      </c>
      <c r="D85" s="61">
        <v>16682</v>
      </c>
      <c r="E85" s="63">
        <v>18093</v>
      </c>
      <c r="F85" s="18" t="s">
        <v>53</v>
      </c>
      <c r="G85" s="64">
        <f t="shared" si="7"/>
        <v>61.46748802190281</v>
      </c>
      <c r="H85" s="65" t="s">
        <v>65</v>
      </c>
      <c r="I85" s="66">
        <v>28</v>
      </c>
      <c r="J85" s="119">
        <v>2112</v>
      </c>
      <c r="K85" s="115">
        <v>54</v>
      </c>
    </row>
    <row r="86" spans="1:11" ht="12" customHeight="1">
      <c r="A86" s="8" t="s">
        <v>20</v>
      </c>
      <c r="B86" s="67" t="s">
        <v>234</v>
      </c>
      <c r="C86" s="77" t="s">
        <v>235</v>
      </c>
      <c r="D86" s="61">
        <v>16683</v>
      </c>
      <c r="E86" s="63">
        <v>12950</v>
      </c>
      <c r="F86" s="18" t="s">
        <v>53</v>
      </c>
      <c r="G86" s="64">
        <f t="shared" si="7"/>
        <v>75.5482546201232</v>
      </c>
      <c r="H86" s="65" t="s">
        <v>66</v>
      </c>
      <c r="I86" s="66">
        <v>28</v>
      </c>
      <c r="J86" s="119">
        <v>2111</v>
      </c>
      <c r="K86" s="115">
        <v>53</v>
      </c>
    </row>
    <row r="87" spans="1:11" ht="12" customHeight="1">
      <c r="A87" s="8" t="s">
        <v>21</v>
      </c>
      <c r="B87" s="67" t="s">
        <v>236</v>
      </c>
      <c r="C87" s="77" t="s">
        <v>237</v>
      </c>
      <c r="D87" s="61">
        <v>16684</v>
      </c>
      <c r="E87" s="63">
        <v>13451</v>
      </c>
      <c r="F87" s="18" t="s">
        <v>53</v>
      </c>
      <c r="G87" s="64">
        <f t="shared" si="7"/>
        <v>74.17659137577002</v>
      </c>
      <c r="H87" s="65" t="s">
        <v>66</v>
      </c>
      <c r="I87" s="66">
        <v>7</v>
      </c>
      <c r="J87" s="119">
        <v>763</v>
      </c>
      <c r="K87" s="115">
        <v>20</v>
      </c>
    </row>
    <row r="88" spans="1:11" ht="12" customHeight="1">
      <c r="A88" s="117" t="s">
        <v>26</v>
      </c>
      <c r="B88" s="67" t="s">
        <v>238</v>
      </c>
      <c r="C88" s="77" t="s">
        <v>239</v>
      </c>
      <c r="D88" s="61">
        <v>16685</v>
      </c>
      <c r="E88" s="63">
        <v>13114</v>
      </c>
      <c r="F88" s="18" t="s">
        <v>53</v>
      </c>
      <c r="G88" s="64">
        <f t="shared" si="7"/>
        <v>75.09924709103353</v>
      </c>
      <c r="H88" s="65" t="s">
        <v>66</v>
      </c>
      <c r="I88" s="66">
        <v>8</v>
      </c>
      <c r="J88" s="119">
        <v>652</v>
      </c>
      <c r="K88" s="115">
        <v>18</v>
      </c>
    </row>
    <row r="89" spans="1:11" s="118" customFormat="1" ht="15.75" customHeight="1">
      <c r="A89" s="287" t="s">
        <v>69</v>
      </c>
      <c r="B89" s="288"/>
      <c r="C89" s="288"/>
      <c r="D89" s="288"/>
      <c r="E89" s="288"/>
      <c r="F89" s="288"/>
      <c r="G89" s="288"/>
      <c r="H89" s="289"/>
      <c r="I89" s="244">
        <f>SUM(I83:I88)</f>
        <v>107</v>
      </c>
      <c r="J89" s="245">
        <f>SUM(J83:J88)</f>
        <v>10296</v>
      </c>
      <c r="K89" s="246">
        <f>SUM(K83:K88)</f>
        <v>258</v>
      </c>
    </row>
    <row r="90" spans="1:11" ht="12" customHeight="1">
      <c r="A90" s="9" t="s">
        <v>22</v>
      </c>
      <c r="B90" s="67" t="s">
        <v>240</v>
      </c>
      <c r="C90" s="77" t="s">
        <v>241</v>
      </c>
      <c r="D90" s="61">
        <v>16686</v>
      </c>
      <c r="E90" s="63">
        <v>16548</v>
      </c>
      <c r="F90" s="18" t="s">
        <v>53</v>
      </c>
      <c r="G90" s="64">
        <f>($E$110-E90)/365.25</f>
        <v>65.6974674880219</v>
      </c>
      <c r="H90" s="65" t="s">
        <v>10</v>
      </c>
      <c r="I90" s="66">
        <v>8</v>
      </c>
      <c r="J90" s="119">
        <v>652</v>
      </c>
      <c r="K90" s="115">
        <v>18</v>
      </c>
    </row>
    <row r="91" spans="1:11" s="11" customFormat="1" ht="15" customHeight="1" thickBot="1">
      <c r="A91" s="324" t="s">
        <v>60</v>
      </c>
      <c r="B91" s="325"/>
      <c r="C91" s="325"/>
      <c r="D91" s="325"/>
      <c r="E91" s="325"/>
      <c r="F91" s="325"/>
      <c r="G91" s="325"/>
      <c r="H91" s="326"/>
      <c r="I91" s="276">
        <f>SUM(I89:I90)</f>
        <v>115</v>
      </c>
      <c r="J91" s="277">
        <f>SUM(J89:J90)</f>
        <v>10948</v>
      </c>
      <c r="K91" s="278">
        <f>SUM(K89:K90)</f>
        <v>276</v>
      </c>
    </row>
    <row r="92" spans="1:11" s="11" customFormat="1" ht="14.25" customHeight="1">
      <c r="A92" s="344" t="s">
        <v>64</v>
      </c>
      <c r="B92" s="345"/>
      <c r="C92" s="345"/>
      <c r="D92" s="345"/>
      <c r="E92" s="345"/>
      <c r="F92" s="345"/>
      <c r="G92" s="345"/>
      <c r="H92" s="345"/>
      <c r="I92" s="345"/>
      <c r="J92" s="345"/>
      <c r="K92" s="346"/>
    </row>
    <row r="93" spans="1:11" ht="12.75" customHeight="1">
      <c r="A93" s="46">
        <v>1</v>
      </c>
      <c r="B93" s="79" t="s">
        <v>182</v>
      </c>
      <c r="C93" s="80" t="s">
        <v>254</v>
      </c>
      <c r="D93" s="81">
        <v>16763</v>
      </c>
      <c r="E93" s="82">
        <v>19434</v>
      </c>
      <c r="F93" s="47" t="s">
        <v>55</v>
      </c>
      <c r="G93" s="83">
        <f>($E$110-E93)/365.25</f>
        <v>57.79603011635866</v>
      </c>
      <c r="H93" s="84" t="s">
        <v>65</v>
      </c>
      <c r="I93" s="85">
        <v>12</v>
      </c>
      <c r="J93" s="86">
        <v>1046</v>
      </c>
      <c r="K93" s="234">
        <v>39</v>
      </c>
    </row>
    <row r="94" spans="1:11" ht="12.75" customHeight="1" thickBot="1">
      <c r="A94" s="43">
        <v>2</v>
      </c>
      <c r="B94" s="87" t="s">
        <v>255</v>
      </c>
      <c r="C94" s="88" t="s">
        <v>177</v>
      </c>
      <c r="D94" s="89">
        <v>16764</v>
      </c>
      <c r="E94" s="90">
        <v>24610</v>
      </c>
      <c r="F94" s="44" t="s">
        <v>55</v>
      </c>
      <c r="G94" s="91">
        <f>($E$110-E94)/365.25</f>
        <v>43.624914442162904</v>
      </c>
      <c r="H94" s="92" t="s">
        <v>9</v>
      </c>
      <c r="I94" s="93">
        <v>7</v>
      </c>
      <c r="J94" s="94">
        <v>766</v>
      </c>
      <c r="K94" s="235">
        <v>29</v>
      </c>
    </row>
    <row r="95" spans="1:11" s="11" customFormat="1" ht="15" customHeight="1" thickBot="1">
      <c r="A95" s="340" t="s">
        <v>70</v>
      </c>
      <c r="B95" s="341"/>
      <c r="C95" s="341"/>
      <c r="D95" s="341"/>
      <c r="E95" s="341"/>
      <c r="F95" s="341"/>
      <c r="G95" s="341"/>
      <c r="H95" s="342"/>
      <c r="I95" s="279">
        <f>SUM(I93:I94)</f>
        <v>19</v>
      </c>
      <c r="J95" s="280">
        <f>SUM(J93:J94)</f>
        <v>1812</v>
      </c>
      <c r="K95" s="281">
        <f>SUM(K93:K94)</f>
        <v>68</v>
      </c>
    </row>
    <row r="96" spans="1:11" s="11" customFormat="1" ht="14.25" customHeight="1" thickBot="1">
      <c r="A96" s="330" t="s">
        <v>63</v>
      </c>
      <c r="B96" s="331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1:11" ht="12.75" customHeight="1">
      <c r="A97" s="13" t="s">
        <v>17</v>
      </c>
      <c r="B97" s="95" t="s">
        <v>256</v>
      </c>
      <c r="C97" s="95" t="s">
        <v>257</v>
      </c>
      <c r="D97" s="96">
        <v>16700</v>
      </c>
      <c r="E97" s="97">
        <v>29819</v>
      </c>
      <c r="F97" s="42" t="s">
        <v>61</v>
      </c>
      <c r="G97" s="98">
        <f aca="true" t="shared" si="8" ref="G97:G102">($E$110-E97)/365.25</f>
        <v>29.363449691991786</v>
      </c>
      <c r="H97" s="99" t="s">
        <v>12</v>
      </c>
      <c r="I97" s="49">
        <v>23</v>
      </c>
      <c r="J97" s="122">
        <v>1767</v>
      </c>
      <c r="K97" s="233">
        <v>56</v>
      </c>
    </row>
    <row r="98" spans="1:11" ht="12.75" customHeight="1">
      <c r="A98" s="8" t="s">
        <v>18</v>
      </c>
      <c r="B98" s="100" t="s">
        <v>210</v>
      </c>
      <c r="C98" s="100" t="s">
        <v>258</v>
      </c>
      <c r="D98" s="73">
        <v>16696</v>
      </c>
      <c r="E98" s="101">
        <v>23850</v>
      </c>
      <c r="F98" s="41" t="s">
        <v>61</v>
      </c>
      <c r="G98" s="102">
        <f t="shared" si="8"/>
        <v>45.7056810403833</v>
      </c>
      <c r="H98" s="65" t="s">
        <v>9</v>
      </c>
      <c r="I98" s="50">
        <v>21</v>
      </c>
      <c r="J98" s="121">
        <v>1558</v>
      </c>
      <c r="K98" s="115">
        <v>53</v>
      </c>
    </row>
    <row r="99" spans="1:11" ht="12.75" customHeight="1">
      <c r="A99" s="8" t="s">
        <v>19</v>
      </c>
      <c r="B99" s="100" t="s">
        <v>259</v>
      </c>
      <c r="C99" s="100" t="s">
        <v>260</v>
      </c>
      <c r="D99" s="73">
        <v>16698</v>
      </c>
      <c r="E99" s="101">
        <v>25807</v>
      </c>
      <c r="F99" s="41" t="s">
        <v>61</v>
      </c>
      <c r="G99" s="102">
        <f t="shared" si="8"/>
        <v>40.34770704996578</v>
      </c>
      <c r="H99" s="65" t="s">
        <v>9</v>
      </c>
      <c r="I99" s="50">
        <v>17</v>
      </c>
      <c r="J99" s="121">
        <v>1470</v>
      </c>
      <c r="K99" s="34">
        <v>42</v>
      </c>
    </row>
    <row r="100" spans="1:11" ht="12.75" customHeight="1">
      <c r="A100" s="8" t="s">
        <v>20</v>
      </c>
      <c r="B100" s="100" t="s">
        <v>261</v>
      </c>
      <c r="C100" s="100" t="s">
        <v>262</v>
      </c>
      <c r="D100" s="73">
        <v>16699</v>
      </c>
      <c r="E100" s="101">
        <v>24609</v>
      </c>
      <c r="F100" s="41" t="s">
        <v>61</v>
      </c>
      <c r="G100" s="102">
        <f t="shared" si="8"/>
        <v>43.62765229295003</v>
      </c>
      <c r="H100" s="65" t="s">
        <v>9</v>
      </c>
      <c r="I100" s="50">
        <v>18</v>
      </c>
      <c r="J100" s="121">
        <v>1358</v>
      </c>
      <c r="K100" s="34">
        <v>42</v>
      </c>
    </row>
    <row r="101" spans="1:11" ht="12.75" customHeight="1">
      <c r="A101" s="8" t="s">
        <v>21</v>
      </c>
      <c r="B101" s="100" t="s">
        <v>263</v>
      </c>
      <c r="C101" s="100" t="s">
        <v>264</v>
      </c>
      <c r="D101" s="73">
        <v>16698</v>
      </c>
      <c r="E101" s="101">
        <v>24354</v>
      </c>
      <c r="F101" s="41" t="s">
        <v>61</v>
      </c>
      <c r="G101" s="102">
        <f t="shared" si="8"/>
        <v>44.32580424366872</v>
      </c>
      <c r="H101" s="65" t="s">
        <v>9</v>
      </c>
      <c r="I101" s="50">
        <v>10</v>
      </c>
      <c r="J101" s="121">
        <v>736</v>
      </c>
      <c r="K101" s="34">
        <v>26</v>
      </c>
    </row>
    <row r="102" spans="1:11" ht="12.75" customHeight="1">
      <c r="A102" s="117" t="s">
        <v>26</v>
      </c>
      <c r="B102" s="103" t="s">
        <v>265</v>
      </c>
      <c r="C102" s="103" t="s">
        <v>266</v>
      </c>
      <c r="D102" s="73">
        <v>16697</v>
      </c>
      <c r="E102" s="104">
        <v>22935</v>
      </c>
      <c r="F102" s="45" t="s">
        <v>61</v>
      </c>
      <c r="G102" s="105">
        <f t="shared" si="8"/>
        <v>48.21081451060917</v>
      </c>
      <c r="H102" s="106" t="s">
        <v>10</v>
      </c>
      <c r="I102" s="51">
        <v>9</v>
      </c>
      <c r="J102" s="123">
        <v>693</v>
      </c>
      <c r="K102" s="236">
        <v>21</v>
      </c>
    </row>
    <row r="103" spans="1:11" ht="15" customHeight="1" thickBot="1">
      <c r="A103" s="324" t="s">
        <v>71</v>
      </c>
      <c r="B103" s="325"/>
      <c r="C103" s="325"/>
      <c r="D103" s="325"/>
      <c r="E103" s="325"/>
      <c r="F103" s="325"/>
      <c r="G103" s="325"/>
      <c r="H103" s="326"/>
      <c r="I103" s="282">
        <f>SUM(I97:I102)</f>
        <v>98</v>
      </c>
      <c r="J103" s="283">
        <f>SUM(J97:J102)</f>
        <v>7582</v>
      </c>
      <c r="K103" s="284">
        <f>SUM(K97:K102)</f>
        <v>240</v>
      </c>
    </row>
    <row r="104" spans="1:11" s="11" customFormat="1" ht="14.25" customHeight="1" thickBot="1">
      <c r="A104" s="330" t="s">
        <v>164</v>
      </c>
      <c r="B104" s="331"/>
      <c r="C104" s="331"/>
      <c r="D104" s="331"/>
      <c r="E104" s="331"/>
      <c r="F104" s="331"/>
      <c r="G104" s="331"/>
      <c r="H104" s="331"/>
      <c r="I104" s="331"/>
      <c r="J104" s="331"/>
      <c r="K104" s="332"/>
    </row>
    <row r="105" spans="1:11" ht="12.75" customHeight="1">
      <c r="A105" s="13" t="s">
        <v>17</v>
      </c>
      <c r="B105" s="95" t="s">
        <v>230</v>
      </c>
      <c r="C105" s="95" t="s">
        <v>267</v>
      </c>
      <c r="D105" s="96">
        <v>16726</v>
      </c>
      <c r="E105" s="97">
        <v>29658</v>
      </c>
      <c r="F105" s="42" t="s">
        <v>163</v>
      </c>
      <c r="G105" s="102">
        <f>($E$110-E105)/365.25</f>
        <v>29.804243668720055</v>
      </c>
      <c r="H105" s="99" t="s">
        <v>12</v>
      </c>
      <c r="I105" s="49">
        <v>6</v>
      </c>
      <c r="J105" s="122">
        <v>540</v>
      </c>
      <c r="K105" s="233">
        <v>19</v>
      </c>
    </row>
    <row r="106" spans="1:11" ht="12.75" customHeight="1">
      <c r="A106" s="8" t="s">
        <v>18</v>
      </c>
      <c r="B106" s="100" t="s">
        <v>268</v>
      </c>
      <c r="C106" s="100" t="s">
        <v>269</v>
      </c>
      <c r="D106" s="73">
        <v>16725</v>
      </c>
      <c r="E106" s="101">
        <v>28445</v>
      </c>
      <c r="F106" s="41" t="s">
        <v>163</v>
      </c>
      <c r="G106" s="102">
        <f>($E$110-E106)/365.25</f>
        <v>33.125256673511295</v>
      </c>
      <c r="H106" s="65" t="s">
        <v>12</v>
      </c>
      <c r="I106" s="50">
        <v>4</v>
      </c>
      <c r="J106" s="121">
        <v>406</v>
      </c>
      <c r="K106" s="115">
        <v>13</v>
      </c>
    </row>
    <row r="107" spans="1:11" ht="12.75" customHeight="1">
      <c r="A107" s="8" t="s">
        <v>19</v>
      </c>
      <c r="B107" s="100" t="s">
        <v>270</v>
      </c>
      <c r="C107" s="100" t="s">
        <v>271</v>
      </c>
      <c r="D107" s="73">
        <v>16727</v>
      </c>
      <c r="E107" s="101">
        <v>30263</v>
      </c>
      <c r="F107" s="48" t="s">
        <v>163</v>
      </c>
      <c r="G107" s="102">
        <f>($E$110-E107)/365.25</f>
        <v>28.147843942505133</v>
      </c>
      <c r="H107" s="65" t="s">
        <v>12</v>
      </c>
      <c r="I107" s="50">
        <v>4</v>
      </c>
      <c r="J107" s="121">
        <v>359</v>
      </c>
      <c r="K107" s="115">
        <v>12</v>
      </c>
    </row>
    <row r="108" spans="1:11" ht="15" customHeight="1" thickBot="1">
      <c r="A108" s="324" t="s">
        <v>72</v>
      </c>
      <c r="B108" s="325"/>
      <c r="C108" s="325"/>
      <c r="D108" s="325"/>
      <c r="E108" s="325"/>
      <c r="F108" s="325"/>
      <c r="G108" s="325"/>
      <c r="H108" s="326"/>
      <c r="I108" s="282">
        <f>SUM(I105:I107)</f>
        <v>14</v>
      </c>
      <c r="J108" s="283">
        <f>SUM(J105:J107)</f>
        <v>1305</v>
      </c>
      <c r="K108" s="284">
        <f>SUM(K105:K107)</f>
        <v>44</v>
      </c>
    </row>
    <row r="109" spans="1:11" ht="25.5" customHeight="1">
      <c r="A109" s="2" t="s">
        <v>14</v>
      </c>
      <c r="B109" s="343" t="s">
        <v>15</v>
      </c>
      <c r="C109" s="343"/>
      <c r="D109" s="343"/>
      <c r="E109" s="343"/>
      <c r="F109" s="343"/>
      <c r="G109" s="251"/>
      <c r="H109" s="251"/>
      <c r="I109" s="251"/>
      <c r="J109" s="251"/>
      <c r="K109" s="251"/>
    </row>
    <row r="110" spans="1:11" ht="12.75" customHeight="1">
      <c r="A110" s="2" t="s">
        <v>16</v>
      </c>
      <c r="B110" s="60" t="s">
        <v>54</v>
      </c>
      <c r="C110" s="167"/>
      <c r="D110" s="167"/>
      <c r="E110" s="113">
        <v>40544</v>
      </c>
      <c r="F110" s="167"/>
      <c r="G110" s="252"/>
      <c r="H110" s="252"/>
      <c r="I110" s="252"/>
      <c r="J110" s="252"/>
      <c r="K110" s="252"/>
    </row>
    <row r="111" spans="1:11" ht="12.75" customHeight="1">
      <c r="A111" s="167"/>
      <c r="B111" s="167"/>
      <c r="C111" s="167"/>
      <c r="D111" s="167"/>
      <c r="E111" s="167"/>
      <c r="F111" s="167"/>
      <c r="G111" s="252"/>
      <c r="H111" s="252"/>
      <c r="I111" s="252"/>
      <c r="J111" s="252"/>
      <c r="K111" s="252"/>
    </row>
    <row r="112" spans="1:11" ht="12.75" customHeight="1">
      <c r="A112" s="167"/>
      <c r="B112" s="167"/>
      <c r="C112" s="167"/>
      <c r="D112" s="167"/>
      <c r="E112" s="167"/>
      <c r="F112" s="167"/>
      <c r="G112" s="252"/>
      <c r="H112" s="252"/>
      <c r="I112" s="252"/>
      <c r="J112" s="252"/>
      <c r="K112" s="252"/>
    </row>
    <row r="113" spans="1:11" ht="12.75" customHeight="1">
      <c r="A113" s="167"/>
      <c r="B113" s="167"/>
      <c r="C113" s="167"/>
      <c r="D113" s="167"/>
      <c r="E113" s="167"/>
      <c r="F113" s="167"/>
      <c r="G113" s="252"/>
      <c r="H113" s="252"/>
      <c r="I113" s="252"/>
      <c r="J113" s="252"/>
      <c r="K113" s="252"/>
    </row>
    <row r="114" spans="1:11" ht="12.75" customHeight="1">
      <c r="A114" s="167"/>
      <c r="B114" s="167"/>
      <c r="C114" s="167"/>
      <c r="D114" s="167"/>
      <c r="E114" s="167"/>
      <c r="F114" s="167"/>
      <c r="G114" s="252"/>
      <c r="H114" s="252"/>
      <c r="I114" s="252"/>
      <c r="J114" s="252"/>
      <c r="K114" s="252"/>
    </row>
    <row r="115" spans="1:11" s="168" customFormat="1" ht="17.25" customHeight="1">
      <c r="A115" s="315" t="s">
        <v>73</v>
      </c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</row>
    <row r="116" spans="1:11" s="170" customFormat="1" ht="18" customHeight="1" thickBot="1">
      <c r="A116" s="296" t="s">
        <v>74</v>
      </c>
      <c r="B116" s="296"/>
      <c r="C116" s="296"/>
      <c r="D116" s="296"/>
      <c r="E116" s="296"/>
      <c r="F116" s="296"/>
      <c r="G116" s="296"/>
      <c r="H116" s="296"/>
      <c r="I116" s="296"/>
      <c r="J116" s="296"/>
      <c r="K116" s="296"/>
    </row>
    <row r="117" spans="1:11" s="2" customFormat="1" ht="21.75" customHeight="1">
      <c r="A117" s="297" t="s">
        <v>0</v>
      </c>
      <c r="B117" s="299" t="s">
        <v>75</v>
      </c>
      <c r="C117" s="300"/>
      <c r="D117" s="301"/>
      <c r="E117" s="303" t="s">
        <v>76</v>
      </c>
      <c r="F117" s="316" t="s">
        <v>6</v>
      </c>
      <c r="G117" s="317"/>
      <c r="H117" s="309" t="s">
        <v>77</v>
      </c>
      <c r="I117" s="126" t="s">
        <v>78</v>
      </c>
      <c r="J117" s="320" t="s">
        <v>8</v>
      </c>
      <c r="K117" s="322" t="s">
        <v>25</v>
      </c>
    </row>
    <row r="118" spans="1:11" s="2" customFormat="1" ht="21.75" customHeight="1">
      <c r="A118" s="298"/>
      <c r="B118" s="127" t="s">
        <v>79</v>
      </c>
      <c r="C118" s="127" t="s">
        <v>80</v>
      </c>
      <c r="D118" s="302"/>
      <c r="E118" s="304"/>
      <c r="F118" s="318"/>
      <c r="G118" s="319"/>
      <c r="H118" s="310"/>
      <c r="I118" s="128" t="s">
        <v>81</v>
      </c>
      <c r="J118" s="321"/>
      <c r="K118" s="323"/>
    </row>
    <row r="119" spans="1:11" s="3" customFormat="1" ht="15" customHeight="1">
      <c r="A119" s="129" t="s">
        <v>17</v>
      </c>
      <c r="B119" s="130">
        <v>7</v>
      </c>
      <c r="C119" s="130">
        <v>7</v>
      </c>
      <c r="D119" s="131"/>
      <c r="E119" s="132">
        <f aca="true" t="shared" si="9" ref="E119:E127">C119/B119</f>
        <v>1</v>
      </c>
      <c r="F119" s="290" t="s">
        <v>82</v>
      </c>
      <c r="G119" s="291"/>
      <c r="H119" s="133">
        <f aca="true" t="shared" si="10" ref="H119:H126">B119-C119</f>
        <v>0</v>
      </c>
      <c r="I119" s="134">
        <f>I40</f>
        <v>388</v>
      </c>
      <c r="J119" s="160">
        <f>J40</f>
        <v>34118</v>
      </c>
      <c r="K119" s="163">
        <f>K40</f>
        <v>950</v>
      </c>
    </row>
    <row r="120" spans="1:11" s="3" customFormat="1" ht="15" customHeight="1">
      <c r="A120" s="129" t="s">
        <v>18</v>
      </c>
      <c r="B120" s="130">
        <v>26</v>
      </c>
      <c r="C120" s="130">
        <v>26</v>
      </c>
      <c r="D120" s="131"/>
      <c r="E120" s="132">
        <f t="shared" si="9"/>
        <v>1</v>
      </c>
      <c r="F120" s="290" t="s">
        <v>83</v>
      </c>
      <c r="G120" s="291"/>
      <c r="H120" s="133">
        <f t="shared" si="10"/>
        <v>0</v>
      </c>
      <c r="I120" s="134">
        <f>I11</f>
        <v>289</v>
      </c>
      <c r="J120" s="160">
        <f>J11</f>
        <v>24709</v>
      </c>
      <c r="K120" s="163">
        <f>K11</f>
        <v>691</v>
      </c>
    </row>
    <row r="121" spans="1:11" s="3" customFormat="1" ht="15" customHeight="1">
      <c r="A121" s="129" t="s">
        <v>19</v>
      </c>
      <c r="B121" s="130">
        <v>8</v>
      </c>
      <c r="C121" s="130">
        <v>8</v>
      </c>
      <c r="D121" s="131"/>
      <c r="E121" s="132">
        <f t="shared" si="9"/>
        <v>1</v>
      </c>
      <c r="F121" s="290" t="s">
        <v>85</v>
      </c>
      <c r="G121" s="291"/>
      <c r="H121" s="133">
        <f>B121-C121</f>
        <v>0</v>
      </c>
      <c r="I121" s="134">
        <f>I78</f>
        <v>167</v>
      </c>
      <c r="J121" s="160">
        <f>J78</f>
        <v>16680</v>
      </c>
      <c r="K121" s="163">
        <f>K78</f>
        <v>461</v>
      </c>
    </row>
    <row r="122" spans="1:11" s="3" customFormat="1" ht="15" customHeight="1">
      <c r="A122" s="129" t="s">
        <v>20</v>
      </c>
      <c r="B122" s="130">
        <v>23</v>
      </c>
      <c r="C122" s="130">
        <v>23</v>
      </c>
      <c r="D122" s="131"/>
      <c r="E122" s="132">
        <f t="shared" si="9"/>
        <v>1</v>
      </c>
      <c r="F122" s="290" t="s">
        <v>84</v>
      </c>
      <c r="G122" s="291"/>
      <c r="H122" s="133">
        <f t="shared" si="10"/>
        <v>0</v>
      </c>
      <c r="I122" s="134">
        <f>I50</f>
        <v>165</v>
      </c>
      <c r="J122" s="160">
        <f>J50</f>
        <v>13475</v>
      </c>
      <c r="K122" s="163">
        <f>K50</f>
        <v>424</v>
      </c>
    </row>
    <row r="123" spans="1:11" s="3" customFormat="1" ht="15" customHeight="1">
      <c r="A123" s="129" t="s">
        <v>21</v>
      </c>
      <c r="B123" s="130">
        <v>8</v>
      </c>
      <c r="C123" s="130">
        <v>7</v>
      </c>
      <c r="D123" s="131"/>
      <c r="E123" s="132">
        <f t="shared" si="9"/>
        <v>0.875</v>
      </c>
      <c r="F123" s="290" t="s">
        <v>86</v>
      </c>
      <c r="G123" s="291"/>
      <c r="H123" s="133">
        <f t="shared" si="10"/>
        <v>1</v>
      </c>
      <c r="I123" s="134">
        <f>I89</f>
        <v>107</v>
      </c>
      <c r="J123" s="160">
        <f>J89</f>
        <v>10296</v>
      </c>
      <c r="K123" s="163">
        <f>K89</f>
        <v>258</v>
      </c>
    </row>
    <row r="124" spans="1:11" s="3" customFormat="1" ht="15" customHeight="1">
      <c r="A124" s="129" t="s">
        <v>26</v>
      </c>
      <c r="B124" s="130">
        <v>6</v>
      </c>
      <c r="C124" s="130">
        <v>6</v>
      </c>
      <c r="D124" s="131"/>
      <c r="E124" s="132">
        <f t="shared" si="9"/>
        <v>1</v>
      </c>
      <c r="F124" s="292" t="s">
        <v>87</v>
      </c>
      <c r="G124" s="293"/>
      <c r="H124" s="133">
        <f t="shared" si="10"/>
        <v>0</v>
      </c>
      <c r="I124" s="134">
        <f>I103</f>
        <v>98</v>
      </c>
      <c r="J124" s="160">
        <f>J103</f>
        <v>7582</v>
      </c>
      <c r="K124" s="163">
        <f>K103</f>
        <v>240</v>
      </c>
    </row>
    <row r="125" spans="1:11" s="3" customFormat="1" ht="15" customHeight="1">
      <c r="A125" s="129" t="s">
        <v>22</v>
      </c>
      <c r="B125" s="136">
        <v>2</v>
      </c>
      <c r="C125" s="136">
        <v>2</v>
      </c>
      <c r="D125" s="137"/>
      <c r="E125" s="138">
        <f t="shared" si="9"/>
        <v>1</v>
      </c>
      <c r="F125" s="294" t="s">
        <v>88</v>
      </c>
      <c r="G125" s="295"/>
      <c r="H125" s="139">
        <f t="shared" si="10"/>
        <v>0</v>
      </c>
      <c r="I125" s="140">
        <f>I95</f>
        <v>19</v>
      </c>
      <c r="J125" s="161">
        <f>J95</f>
        <v>1812</v>
      </c>
      <c r="K125" s="164">
        <f>K95</f>
        <v>68</v>
      </c>
    </row>
    <row r="126" spans="1:11" s="3" customFormat="1" ht="15" customHeight="1" thickBot="1">
      <c r="A126" s="129" t="s">
        <v>42</v>
      </c>
      <c r="B126" s="130">
        <v>3</v>
      </c>
      <c r="C126" s="130">
        <v>3</v>
      </c>
      <c r="D126" s="131"/>
      <c r="E126" s="132">
        <f t="shared" si="9"/>
        <v>1</v>
      </c>
      <c r="F126" s="292" t="s">
        <v>162</v>
      </c>
      <c r="G126" s="293"/>
      <c r="H126" s="142">
        <f t="shared" si="10"/>
        <v>0</v>
      </c>
      <c r="I126" s="134">
        <f>I108</f>
        <v>14</v>
      </c>
      <c r="J126" s="160">
        <f>J108</f>
        <v>1305</v>
      </c>
      <c r="K126" s="163">
        <f>K108</f>
        <v>44</v>
      </c>
    </row>
    <row r="127" spans="1:11" s="124" customFormat="1" ht="18" customHeight="1" thickBot="1">
      <c r="A127" s="143"/>
      <c r="B127" s="144">
        <f>SUM(B119:B126)</f>
        <v>83</v>
      </c>
      <c r="C127" s="144">
        <f>SUM(C119:C126)</f>
        <v>82</v>
      </c>
      <c r="D127" s="125"/>
      <c r="E127" s="145">
        <f t="shared" si="9"/>
        <v>0.9879518072289156</v>
      </c>
      <c r="F127" s="285" t="s">
        <v>89</v>
      </c>
      <c r="G127" s="286"/>
      <c r="H127" s="146">
        <f>SUM(H119:H126)</f>
        <v>1</v>
      </c>
      <c r="I127" s="159">
        <f>SUM(I119:I126)</f>
        <v>1247</v>
      </c>
      <c r="J127" s="162">
        <f>SUM(J119:J126)</f>
        <v>109977</v>
      </c>
      <c r="K127" s="158">
        <f>SUM(K119:K126)</f>
        <v>3136</v>
      </c>
    </row>
    <row r="128" spans="1:11" s="170" customFormat="1" ht="10.5" customHeight="1" thickTop="1">
      <c r="A128" s="149"/>
      <c r="B128" s="148"/>
      <c r="C128" s="149"/>
      <c r="D128" s="150"/>
      <c r="E128" s="151"/>
      <c r="F128" s="150"/>
      <c r="G128" s="152"/>
      <c r="H128" s="150"/>
      <c r="I128" s="153"/>
      <c r="J128" s="154"/>
      <c r="K128" s="169"/>
    </row>
    <row r="129" spans="1:11" s="155" customFormat="1" ht="18" customHeight="1" thickBot="1">
      <c r="A129" s="296" t="s">
        <v>90</v>
      </c>
      <c r="B129" s="296"/>
      <c r="C129" s="296"/>
      <c r="D129" s="296"/>
      <c r="E129" s="296"/>
      <c r="F129" s="296"/>
      <c r="G129" s="296"/>
      <c r="H129" s="296"/>
      <c r="I129" s="296"/>
      <c r="J129" s="296"/>
      <c r="K129" s="296"/>
    </row>
    <row r="130" spans="1:11" s="2" customFormat="1" ht="21.75" customHeight="1">
      <c r="A130" s="297" t="s">
        <v>0</v>
      </c>
      <c r="B130" s="299" t="s">
        <v>75</v>
      </c>
      <c r="C130" s="300"/>
      <c r="D130" s="301"/>
      <c r="E130" s="303" t="s">
        <v>76</v>
      </c>
      <c r="F130" s="305" t="s">
        <v>6</v>
      </c>
      <c r="G130" s="306"/>
      <c r="H130" s="309" t="s">
        <v>77</v>
      </c>
      <c r="I130" s="126" t="s">
        <v>78</v>
      </c>
      <c r="J130" s="311" t="s">
        <v>8</v>
      </c>
      <c r="K130" s="313" t="s">
        <v>25</v>
      </c>
    </row>
    <row r="131" spans="1:11" s="2" customFormat="1" ht="21.75" customHeight="1">
      <c r="A131" s="298"/>
      <c r="B131" s="127" t="s">
        <v>79</v>
      </c>
      <c r="C131" s="127" t="s">
        <v>80</v>
      </c>
      <c r="D131" s="302"/>
      <c r="E131" s="304"/>
      <c r="F131" s="307"/>
      <c r="G131" s="308"/>
      <c r="H131" s="310"/>
      <c r="I131" s="128" t="s">
        <v>81</v>
      </c>
      <c r="J131" s="312"/>
      <c r="K131" s="314"/>
    </row>
    <row r="132" spans="1:11" s="3" customFormat="1" ht="15" customHeight="1">
      <c r="A132" s="129" t="s">
        <v>17</v>
      </c>
      <c r="B132" s="130">
        <v>26</v>
      </c>
      <c r="C132" s="130">
        <v>26</v>
      </c>
      <c r="D132" s="131"/>
      <c r="E132" s="132">
        <f>C132/B132</f>
        <v>1</v>
      </c>
      <c r="F132" s="290" t="s">
        <v>83</v>
      </c>
      <c r="G132" s="291"/>
      <c r="H132" s="156">
        <f>B132-C132</f>
        <v>0</v>
      </c>
      <c r="I132" s="134">
        <f>I32</f>
        <v>443</v>
      </c>
      <c r="J132" s="134">
        <f>J32</f>
        <v>40053</v>
      </c>
      <c r="K132" s="165">
        <f>K32</f>
        <v>1119</v>
      </c>
    </row>
    <row r="133" spans="1:11" s="3" customFormat="1" ht="15" customHeight="1">
      <c r="A133" s="129" t="s">
        <v>18</v>
      </c>
      <c r="B133" s="130">
        <v>23</v>
      </c>
      <c r="C133" s="130">
        <v>23</v>
      </c>
      <c r="D133" s="131"/>
      <c r="E133" s="132">
        <f>C133/B133</f>
        <v>1</v>
      </c>
      <c r="F133" s="290" t="s">
        <v>84</v>
      </c>
      <c r="G133" s="291"/>
      <c r="H133" s="156">
        <f aca="true" t="shared" si="11" ref="H133:H139">B133-C133</f>
        <v>0</v>
      </c>
      <c r="I133" s="134">
        <f>I70</f>
        <v>434</v>
      </c>
      <c r="J133" s="135">
        <f>J70</f>
        <v>32798</v>
      </c>
      <c r="K133" s="165">
        <f>K70</f>
        <v>1088</v>
      </c>
    </row>
    <row r="134" spans="1:11" s="3" customFormat="1" ht="15" customHeight="1">
      <c r="A134" s="129" t="s">
        <v>19</v>
      </c>
      <c r="B134" s="130">
        <v>7</v>
      </c>
      <c r="C134" s="130">
        <v>7</v>
      </c>
      <c r="D134" s="131"/>
      <c r="E134" s="132">
        <f aca="true" t="shared" si="12" ref="E134:E140">C134/B134</f>
        <v>1</v>
      </c>
      <c r="F134" s="290" t="s">
        <v>82</v>
      </c>
      <c r="G134" s="291"/>
      <c r="H134" s="156">
        <f t="shared" si="11"/>
        <v>0</v>
      </c>
      <c r="I134" s="134">
        <f>I42</f>
        <v>398</v>
      </c>
      <c r="J134" s="135">
        <f>J42</f>
        <v>34830</v>
      </c>
      <c r="K134" s="165">
        <f>K42</f>
        <v>971</v>
      </c>
    </row>
    <row r="135" spans="1:11" s="3" customFormat="1" ht="15" customHeight="1">
      <c r="A135" s="129" t="s">
        <v>20</v>
      </c>
      <c r="B135" s="130">
        <v>8</v>
      </c>
      <c r="C135" s="130">
        <v>8</v>
      </c>
      <c r="D135" s="131"/>
      <c r="E135" s="132">
        <f t="shared" si="12"/>
        <v>1</v>
      </c>
      <c r="F135" s="290" t="s">
        <v>85</v>
      </c>
      <c r="G135" s="291"/>
      <c r="H135" s="156">
        <f t="shared" si="11"/>
        <v>0</v>
      </c>
      <c r="I135" s="134">
        <f>I81</f>
        <v>181</v>
      </c>
      <c r="J135" s="135">
        <f>J81</f>
        <v>18074</v>
      </c>
      <c r="K135" s="165">
        <f>K81</f>
        <v>498</v>
      </c>
    </row>
    <row r="136" spans="1:11" s="3" customFormat="1" ht="15" customHeight="1">
      <c r="A136" s="129" t="s">
        <v>21</v>
      </c>
      <c r="B136" s="130">
        <v>8</v>
      </c>
      <c r="C136" s="130">
        <v>7</v>
      </c>
      <c r="D136" s="131"/>
      <c r="E136" s="132">
        <f t="shared" si="12"/>
        <v>0.875</v>
      </c>
      <c r="F136" s="290" t="s">
        <v>86</v>
      </c>
      <c r="G136" s="291"/>
      <c r="H136" s="156">
        <f t="shared" si="11"/>
        <v>1</v>
      </c>
      <c r="I136" s="134">
        <f>I91</f>
        <v>115</v>
      </c>
      <c r="J136" s="135">
        <f>J91</f>
        <v>10948</v>
      </c>
      <c r="K136" s="165">
        <f>K91</f>
        <v>276</v>
      </c>
    </row>
    <row r="137" spans="1:11" s="3" customFormat="1" ht="15" customHeight="1">
      <c r="A137" s="129" t="s">
        <v>26</v>
      </c>
      <c r="B137" s="130">
        <v>6</v>
      </c>
      <c r="C137" s="130">
        <v>6</v>
      </c>
      <c r="D137" s="131"/>
      <c r="E137" s="132">
        <f>C137/B137</f>
        <v>1</v>
      </c>
      <c r="F137" s="292" t="s">
        <v>87</v>
      </c>
      <c r="G137" s="293"/>
      <c r="H137" s="156">
        <f t="shared" si="11"/>
        <v>0</v>
      </c>
      <c r="I137" s="134">
        <f>I103</f>
        <v>98</v>
      </c>
      <c r="J137" s="135">
        <f>J103</f>
        <v>7582</v>
      </c>
      <c r="K137" s="165">
        <f>K103</f>
        <v>240</v>
      </c>
    </row>
    <row r="138" spans="1:11" s="3" customFormat="1" ht="15" customHeight="1">
      <c r="A138" s="129" t="s">
        <v>22</v>
      </c>
      <c r="B138" s="136">
        <v>2</v>
      </c>
      <c r="C138" s="136">
        <v>2</v>
      </c>
      <c r="D138" s="137"/>
      <c r="E138" s="138">
        <f>C138/B138</f>
        <v>1</v>
      </c>
      <c r="F138" s="294" t="s">
        <v>88</v>
      </c>
      <c r="G138" s="295"/>
      <c r="H138" s="157">
        <f t="shared" si="11"/>
        <v>0</v>
      </c>
      <c r="I138" s="140">
        <f>I95</f>
        <v>19</v>
      </c>
      <c r="J138" s="141">
        <f>J95</f>
        <v>1812</v>
      </c>
      <c r="K138" s="166">
        <f>K95</f>
        <v>68</v>
      </c>
    </row>
    <row r="139" spans="1:11" s="3" customFormat="1" ht="15" customHeight="1" thickBot="1">
      <c r="A139" s="129" t="s">
        <v>42</v>
      </c>
      <c r="B139" s="130">
        <v>3</v>
      </c>
      <c r="C139" s="130">
        <v>3</v>
      </c>
      <c r="D139" s="131"/>
      <c r="E139" s="132">
        <f>C139/B139</f>
        <v>1</v>
      </c>
      <c r="F139" s="292" t="s">
        <v>162</v>
      </c>
      <c r="G139" s="293"/>
      <c r="H139" s="142">
        <f t="shared" si="11"/>
        <v>0</v>
      </c>
      <c r="I139" s="134">
        <f>I108</f>
        <v>14</v>
      </c>
      <c r="J139" s="135">
        <f>J108</f>
        <v>1305</v>
      </c>
      <c r="K139" s="165">
        <f>K108</f>
        <v>44</v>
      </c>
    </row>
    <row r="140" spans="1:11" s="124" customFormat="1" ht="18" customHeight="1" thickBot="1">
      <c r="A140" s="143" t="s">
        <v>91</v>
      </c>
      <c r="B140" s="144">
        <f>SUM(B133:B139)</f>
        <v>57</v>
      </c>
      <c r="C140" s="144">
        <f>SUM(C133:C139)</f>
        <v>56</v>
      </c>
      <c r="D140" s="125"/>
      <c r="E140" s="145">
        <f t="shared" si="12"/>
        <v>0.9824561403508771</v>
      </c>
      <c r="F140" s="285" t="s">
        <v>92</v>
      </c>
      <c r="G140" s="286"/>
      <c r="H140" s="146">
        <f>SUM(H133:H139)</f>
        <v>1</v>
      </c>
      <c r="I140" s="159">
        <f>SUM(I132:I139)</f>
        <v>1702</v>
      </c>
      <c r="J140" s="147">
        <f>SUM(J132:J139)</f>
        <v>147402</v>
      </c>
      <c r="K140" s="158">
        <f>SUM(K132:K139)</f>
        <v>4304</v>
      </c>
    </row>
    <row r="141" spans="3:7" ht="26.25" customHeight="1" thickTop="1">
      <c r="C141" s="243"/>
      <c r="D141" s="243"/>
      <c r="E141" s="243"/>
      <c r="F141" s="243"/>
      <c r="G141" s="243"/>
    </row>
    <row r="142" ht="12.75" customHeight="1"/>
    <row r="143" spans="1:6" ht="12.75" customHeight="1">
      <c r="A143" s="2"/>
      <c r="F143" s="113"/>
    </row>
    <row r="144" ht="12.75" customHeight="1"/>
    <row r="145" ht="12.75" customHeight="1"/>
    <row r="146" ht="12.75" customHeight="1"/>
    <row r="147" spans="10:11" ht="13.5">
      <c r="J147" s="194"/>
      <c r="K147" s="238"/>
    </row>
    <row r="148" spans="10:11" ht="13.5">
      <c r="J148" s="194"/>
      <c r="K148" s="238"/>
    </row>
    <row r="149" spans="10:11" ht="13.5">
      <c r="J149" s="194"/>
      <c r="K149" s="238"/>
    </row>
    <row r="150" spans="10:11" ht="13.5">
      <c r="J150" s="194"/>
      <c r="K150" s="238"/>
    </row>
    <row r="151" spans="10:11" ht="13.5">
      <c r="J151" s="194"/>
      <c r="K151" s="238"/>
    </row>
    <row r="152" spans="10:11" ht="13.5">
      <c r="J152" s="194"/>
      <c r="K152" s="238"/>
    </row>
    <row r="153" spans="10:11" ht="13.5">
      <c r="J153" s="194"/>
      <c r="K153" s="238"/>
    </row>
    <row r="154" spans="10:11" ht="13.5">
      <c r="J154" s="194"/>
      <c r="K154" s="238"/>
    </row>
    <row r="155" spans="10:11" ht="13.5">
      <c r="J155" s="192"/>
      <c r="K155" s="239"/>
    </row>
    <row r="156" spans="10:11" ht="13.5">
      <c r="J156" s="192"/>
      <c r="K156" s="239"/>
    </row>
    <row r="157" spans="10:11" ht="13.5">
      <c r="J157" s="192"/>
      <c r="K157" s="239"/>
    </row>
    <row r="158" spans="10:11" ht="13.5">
      <c r="J158" s="192"/>
      <c r="K158" s="239"/>
    </row>
    <row r="159" spans="10:11" ht="13.5">
      <c r="J159" s="192"/>
      <c r="K159" s="239"/>
    </row>
    <row r="160" spans="10:11" ht="13.5">
      <c r="J160" s="192"/>
      <c r="K160" s="239"/>
    </row>
    <row r="161" spans="10:11" ht="13.5">
      <c r="J161" s="192"/>
      <c r="K161" s="239"/>
    </row>
    <row r="162" spans="10:11" ht="13.5">
      <c r="J162" s="192"/>
      <c r="K162" s="239"/>
    </row>
  </sheetData>
  <mergeCells count="60">
    <mergeCell ref="A108:H108"/>
    <mergeCell ref="A95:H95"/>
    <mergeCell ref="B109:F109"/>
    <mergeCell ref="A92:K92"/>
    <mergeCell ref="A96:K96"/>
    <mergeCell ref="A104:K104"/>
    <mergeCell ref="A103:H103"/>
    <mergeCell ref="A1:K1"/>
    <mergeCell ref="A11:H11"/>
    <mergeCell ref="A40:H40"/>
    <mergeCell ref="A50:H50"/>
    <mergeCell ref="A42:H42"/>
    <mergeCell ref="A32:H32"/>
    <mergeCell ref="A43:K43"/>
    <mergeCell ref="A33:K33"/>
    <mergeCell ref="A4:K4"/>
    <mergeCell ref="A78:H78"/>
    <mergeCell ref="A91:H91"/>
    <mergeCell ref="A81:H81"/>
    <mergeCell ref="A70:H70"/>
    <mergeCell ref="A71:K71"/>
    <mergeCell ref="A82:K82"/>
    <mergeCell ref="A115:K115"/>
    <mergeCell ref="A116:K116"/>
    <mergeCell ref="A117:A118"/>
    <mergeCell ref="B117:C117"/>
    <mergeCell ref="D117:D118"/>
    <mergeCell ref="E117:E118"/>
    <mergeCell ref="F117:G118"/>
    <mergeCell ref="H117:H118"/>
    <mergeCell ref="J117:J118"/>
    <mergeCell ref="K117:K118"/>
    <mergeCell ref="F119:G119"/>
    <mergeCell ref="F120:G120"/>
    <mergeCell ref="F122:G122"/>
    <mergeCell ref="F121:G121"/>
    <mergeCell ref="F123:G123"/>
    <mergeCell ref="F124:G124"/>
    <mergeCell ref="F125:G125"/>
    <mergeCell ref="F126:G126"/>
    <mergeCell ref="F127:G127"/>
    <mergeCell ref="A129:K129"/>
    <mergeCell ref="A130:A131"/>
    <mergeCell ref="B130:C130"/>
    <mergeCell ref="D130:D131"/>
    <mergeCell ref="E130:E131"/>
    <mergeCell ref="F130:G131"/>
    <mergeCell ref="H130:H131"/>
    <mergeCell ref="J130:J131"/>
    <mergeCell ref="K130:K131"/>
    <mergeCell ref="F140:G140"/>
    <mergeCell ref="A89:H89"/>
    <mergeCell ref="F136:G136"/>
    <mergeCell ref="F137:G137"/>
    <mergeCell ref="F138:G138"/>
    <mergeCell ref="F139:G139"/>
    <mergeCell ref="F133:G133"/>
    <mergeCell ref="F132:G132"/>
    <mergeCell ref="F134:G134"/>
    <mergeCell ref="F135:G135"/>
  </mergeCells>
  <printOptions/>
  <pageMargins left="0.7874015748031497" right="0.11811023622047245" top="0.7874015748031497" bottom="0.5905511811023623" header="0.5118110236220472" footer="0.31496062992125984"/>
  <pageSetup horizontalDpi="300" verticalDpi="300" orientation="portrait" paperSize="9" r:id="rId2"/>
  <headerFooter alignWithMargins="0">
    <oddFooter>&amp;C- &amp;P -&amp;R&amp;8Br-ERC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showZeros="0" workbookViewId="0" topLeftCell="A1">
      <selection activeCell="N10" sqref="N10"/>
    </sheetView>
  </sheetViews>
  <sheetFormatPr defaultColWidth="11.421875" defaultRowHeight="12.75"/>
  <cols>
    <col min="1" max="1" width="4.57421875" style="4" customWidth="1"/>
    <col min="2" max="2" width="10.57421875" style="60" customWidth="1"/>
    <col min="3" max="3" width="12.8515625" style="60" customWidth="1"/>
    <col min="4" max="4" width="6.421875" style="107" customWidth="1"/>
    <col min="5" max="5" width="10.28125" style="108" customWidth="1"/>
    <col min="6" max="6" width="20.7109375" style="60" customWidth="1"/>
    <col min="7" max="7" width="6.00390625" style="109" customWidth="1"/>
    <col min="8" max="8" width="3.57421875" style="110" customWidth="1"/>
    <col min="9" max="9" width="5.8515625" style="111" customWidth="1"/>
    <col min="10" max="10" width="7.140625" style="107" customWidth="1"/>
    <col min="11" max="11" width="5.8515625" style="58" customWidth="1"/>
    <col min="12" max="12" width="6.7109375" style="60" customWidth="1"/>
    <col min="13" max="16384" width="11.421875" style="60" customWidth="1"/>
  </cols>
  <sheetData>
    <row r="1" spans="1:11" ht="25.5" customHeight="1">
      <c r="A1" s="333" t="s">
        <v>93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3" customFormat="1" ht="16.5" customHeight="1" thickBot="1">
      <c r="A2" s="347" t="s">
        <v>94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2" customFormat="1" ht="25.5" customHeight="1" thickBot="1">
      <c r="A3" s="5" t="s">
        <v>0</v>
      </c>
      <c r="B3" s="1" t="s">
        <v>2</v>
      </c>
      <c r="C3" s="14" t="s">
        <v>1</v>
      </c>
      <c r="D3" s="15" t="s">
        <v>7</v>
      </c>
      <c r="E3" s="33" t="s">
        <v>3</v>
      </c>
      <c r="F3" s="16" t="s">
        <v>6</v>
      </c>
      <c r="G3" s="26" t="s">
        <v>4</v>
      </c>
      <c r="H3" s="21" t="s">
        <v>5</v>
      </c>
      <c r="I3" s="32" t="s">
        <v>62</v>
      </c>
      <c r="J3" s="191" t="s">
        <v>8</v>
      </c>
      <c r="K3" s="59" t="s">
        <v>25</v>
      </c>
    </row>
    <row r="4" spans="1:11" s="11" customFormat="1" ht="12" customHeight="1">
      <c r="A4" s="175" t="s">
        <v>17</v>
      </c>
      <c r="B4" s="199" t="s">
        <v>234</v>
      </c>
      <c r="C4" s="200" t="s">
        <v>242</v>
      </c>
      <c r="D4" s="201">
        <v>16692</v>
      </c>
      <c r="E4" s="202">
        <v>18664</v>
      </c>
      <c r="F4" s="176" t="s">
        <v>151</v>
      </c>
      <c r="G4" s="203">
        <f aca="true" t="shared" si="0" ref="G4:G35">($E$87-E4)/365.25</f>
        <v>59.90417522245038</v>
      </c>
      <c r="H4" s="204" t="s">
        <v>65</v>
      </c>
      <c r="I4" s="205">
        <v>235</v>
      </c>
      <c r="J4" s="206">
        <v>18480</v>
      </c>
      <c r="K4" s="177">
        <v>526</v>
      </c>
    </row>
    <row r="5" spans="1:11" ht="12" customHeight="1">
      <c r="A5" s="8" t="s">
        <v>18</v>
      </c>
      <c r="B5" s="61" t="s">
        <v>165</v>
      </c>
      <c r="C5" s="62" t="s">
        <v>166</v>
      </c>
      <c r="D5" s="61">
        <v>16755</v>
      </c>
      <c r="E5" s="63">
        <v>18469</v>
      </c>
      <c r="F5" s="18" t="s">
        <v>52</v>
      </c>
      <c r="G5" s="64">
        <f t="shared" si="0"/>
        <v>60.43805612594114</v>
      </c>
      <c r="H5" s="65" t="s">
        <v>65</v>
      </c>
      <c r="I5" s="66">
        <v>70</v>
      </c>
      <c r="J5" s="189">
        <v>7100</v>
      </c>
      <c r="K5" s="57">
        <v>198</v>
      </c>
    </row>
    <row r="6" spans="1:11" ht="12" customHeight="1">
      <c r="A6" s="8" t="s">
        <v>19</v>
      </c>
      <c r="B6" s="61" t="s">
        <v>180</v>
      </c>
      <c r="C6" s="61" t="s">
        <v>181</v>
      </c>
      <c r="D6" s="61">
        <v>16749</v>
      </c>
      <c r="E6" s="63">
        <v>18248</v>
      </c>
      <c r="F6" s="18" t="s">
        <v>51</v>
      </c>
      <c r="G6" s="64">
        <f t="shared" si="0"/>
        <v>61.04312114989733</v>
      </c>
      <c r="H6" s="65" t="s">
        <v>10</v>
      </c>
      <c r="I6" s="66">
        <v>84</v>
      </c>
      <c r="J6" s="189">
        <v>6370</v>
      </c>
      <c r="K6" s="57">
        <v>178</v>
      </c>
    </row>
    <row r="7" spans="1:11" ht="12" customHeight="1">
      <c r="A7" s="8" t="s">
        <v>20</v>
      </c>
      <c r="B7" s="61" t="s">
        <v>182</v>
      </c>
      <c r="C7" s="62" t="s">
        <v>181</v>
      </c>
      <c r="D7" s="61">
        <v>16748</v>
      </c>
      <c r="E7" s="63">
        <v>18738</v>
      </c>
      <c r="F7" s="18" t="s">
        <v>51</v>
      </c>
      <c r="G7" s="64">
        <f t="shared" si="0"/>
        <v>59.7015742642026</v>
      </c>
      <c r="H7" s="65" t="s">
        <v>65</v>
      </c>
      <c r="I7" s="66">
        <v>83</v>
      </c>
      <c r="J7" s="189">
        <v>6255</v>
      </c>
      <c r="K7" s="57">
        <v>175</v>
      </c>
    </row>
    <row r="8" spans="1:11" s="6" customFormat="1" ht="12" customHeight="1">
      <c r="A8" s="8" t="s">
        <v>21</v>
      </c>
      <c r="B8" s="39" t="s">
        <v>243</v>
      </c>
      <c r="C8" s="40" t="s">
        <v>244</v>
      </c>
      <c r="D8" s="17">
        <v>16690</v>
      </c>
      <c r="E8" s="22">
        <v>16296</v>
      </c>
      <c r="F8" s="19" t="s">
        <v>24</v>
      </c>
      <c r="G8" s="27">
        <f t="shared" si="0"/>
        <v>66.3874058863792</v>
      </c>
      <c r="H8" s="23" t="s">
        <v>65</v>
      </c>
      <c r="I8" s="54">
        <v>59</v>
      </c>
      <c r="J8" s="50">
        <v>5964</v>
      </c>
      <c r="K8" s="53">
        <v>167</v>
      </c>
    </row>
    <row r="9" spans="1:11" s="3" customFormat="1" ht="12" customHeight="1">
      <c r="A9" s="8" t="s">
        <v>26</v>
      </c>
      <c r="B9" s="100" t="s">
        <v>245</v>
      </c>
      <c r="C9" s="171" t="s">
        <v>246</v>
      </c>
      <c r="D9" s="61">
        <v>16691</v>
      </c>
      <c r="E9" s="63">
        <v>26121</v>
      </c>
      <c r="F9" s="19" t="s">
        <v>24</v>
      </c>
      <c r="G9" s="64">
        <f t="shared" si="0"/>
        <v>39.488021902806295</v>
      </c>
      <c r="H9" s="65" t="s">
        <v>12</v>
      </c>
      <c r="I9" s="66">
        <v>43</v>
      </c>
      <c r="J9" s="189">
        <v>4102</v>
      </c>
      <c r="K9" s="114">
        <v>114</v>
      </c>
    </row>
    <row r="10" spans="1:11" ht="12" customHeight="1">
      <c r="A10" s="8" t="s">
        <v>22</v>
      </c>
      <c r="B10" s="61" t="s">
        <v>167</v>
      </c>
      <c r="C10" s="62" t="s">
        <v>168</v>
      </c>
      <c r="D10" s="61">
        <v>16758</v>
      </c>
      <c r="E10" s="63">
        <v>21092</v>
      </c>
      <c r="F10" s="18" t="s">
        <v>52</v>
      </c>
      <c r="G10" s="64">
        <f t="shared" si="0"/>
        <v>53.256673511293634</v>
      </c>
      <c r="H10" s="65" t="s">
        <v>9</v>
      </c>
      <c r="I10" s="66">
        <v>38</v>
      </c>
      <c r="J10" s="189">
        <v>3783</v>
      </c>
      <c r="K10" s="57">
        <v>107</v>
      </c>
    </row>
    <row r="11" spans="1:11" ht="12" customHeight="1">
      <c r="A11" s="8" t="s">
        <v>42</v>
      </c>
      <c r="B11" s="61" t="s">
        <v>183</v>
      </c>
      <c r="C11" s="62" t="s">
        <v>184</v>
      </c>
      <c r="D11" s="17">
        <v>16735</v>
      </c>
      <c r="E11" s="63">
        <v>14684</v>
      </c>
      <c r="F11" s="18" t="s">
        <v>51</v>
      </c>
      <c r="G11" s="64">
        <f t="shared" si="0"/>
        <v>70.80082135523614</v>
      </c>
      <c r="H11" s="65" t="s">
        <v>66</v>
      </c>
      <c r="I11" s="66">
        <v>41</v>
      </c>
      <c r="J11" s="189">
        <v>3390</v>
      </c>
      <c r="K11" s="57">
        <v>100</v>
      </c>
    </row>
    <row r="12" spans="1:11" ht="12" customHeight="1">
      <c r="A12" s="8" t="s">
        <v>43</v>
      </c>
      <c r="B12" s="61" t="s">
        <v>185</v>
      </c>
      <c r="C12" s="62" t="s">
        <v>186</v>
      </c>
      <c r="D12" s="61">
        <v>16742</v>
      </c>
      <c r="E12" s="63">
        <v>20307</v>
      </c>
      <c r="F12" s="18" t="s">
        <v>51</v>
      </c>
      <c r="G12" s="64">
        <f t="shared" si="0"/>
        <v>55.40588637919233</v>
      </c>
      <c r="H12" s="65" t="s">
        <v>10</v>
      </c>
      <c r="I12" s="66">
        <v>33</v>
      </c>
      <c r="J12" s="189">
        <v>3088</v>
      </c>
      <c r="K12" s="115">
        <v>86</v>
      </c>
    </row>
    <row r="13" spans="1:11" ht="12" customHeight="1">
      <c r="A13" s="8" t="s">
        <v>44</v>
      </c>
      <c r="B13" s="100" t="s">
        <v>272</v>
      </c>
      <c r="C13" s="62" t="s">
        <v>273</v>
      </c>
      <c r="D13" s="61">
        <v>16702</v>
      </c>
      <c r="E13" s="63">
        <v>14650</v>
      </c>
      <c r="F13" s="19" t="s">
        <v>23</v>
      </c>
      <c r="G13" s="64">
        <f t="shared" si="0"/>
        <v>70.89390828199863</v>
      </c>
      <c r="H13" s="65" t="s">
        <v>66</v>
      </c>
      <c r="I13" s="66">
        <v>33</v>
      </c>
      <c r="J13" s="189">
        <v>2613</v>
      </c>
      <c r="K13" s="57">
        <v>84</v>
      </c>
    </row>
    <row r="14" spans="1:11" ht="12" customHeight="1">
      <c r="A14" s="8" t="s">
        <v>45</v>
      </c>
      <c r="B14" s="61" t="s">
        <v>187</v>
      </c>
      <c r="C14" s="62" t="s">
        <v>188</v>
      </c>
      <c r="D14" s="61">
        <v>16754</v>
      </c>
      <c r="E14" s="63">
        <v>14845</v>
      </c>
      <c r="F14" s="18" t="s">
        <v>51</v>
      </c>
      <c r="G14" s="64">
        <f t="shared" si="0"/>
        <v>70.36002737850787</v>
      </c>
      <c r="H14" s="65" t="s">
        <v>66</v>
      </c>
      <c r="I14" s="66">
        <v>30</v>
      </c>
      <c r="J14" s="189">
        <v>3058</v>
      </c>
      <c r="K14" s="57">
        <v>81</v>
      </c>
    </row>
    <row r="15" spans="1:11" ht="12" customHeight="1">
      <c r="A15" s="8" t="s">
        <v>27</v>
      </c>
      <c r="B15" s="61" t="s">
        <v>169</v>
      </c>
      <c r="C15" s="62" t="s">
        <v>170</v>
      </c>
      <c r="D15" s="61">
        <v>16760</v>
      </c>
      <c r="E15" s="63">
        <v>19065</v>
      </c>
      <c r="F15" s="18" t="s">
        <v>52</v>
      </c>
      <c r="G15" s="64">
        <f t="shared" si="0"/>
        <v>58.8062970568104</v>
      </c>
      <c r="H15" s="23" t="s">
        <v>65</v>
      </c>
      <c r="I15" s="66">
        <v>33</v>
      </c>
      <c r="J15" s="189">
        <v>2993</v>
      </c>
      <c r="K15" s="57">
        <v>80</v>
      </c>
    </row>
    <row r="16" spans="1:11" ht="12" customHeight="1">
      <c r="A16" s="8" t="s">
        <v>28</v>
      </c>
      <c r="B16" s="100" t="s">
        <v>173</v>
      </c>
      <c r="C16" s="171" t="s">
        <v>274</v>
      </c>
      <c r="D16" s="61">
        <v>16717</v>
      </c>
      <c r="E16" s="63">
        <v>32672</v>
      </c>
      <c r="F16" s="19" t="s">
        <v>23</v>
      </c>
      <c r="G16" s="64">
        <f t="shared" si="0"/>
        <v>21.5523613963039</v>
      </c>
      <c r="H16" s="65" t="s">
        <v>11</v>
      </c>
      <c r="I16" s="66">
        <v>28</v>
      </c>
      <c r="J16" s="189">
        <v>2473</v>
      </c>
      <c r="K16" s="57">
        <v>77</v>
      </c>
    </row>
    <row r="17" spans="1:11" ht="12" customHeight="1">
      <c r="A17" s="8" t="s">
        <v>29</v>
      </c>
      <c r="B17" s="100" t="s">
        <v>173</v>
      </c>
      <c r="C17" s="171" t="s">
        <v>275</v>
      </c>
      <c r="D17" s="61">
        <v>16710</v>
      </c>
      <c r="E17" s="63">
        <v>32056</v>
      </c>
      <c r="F17" s="19" t="s">
        <v>23</v>
      </c>
      <c r="G17" s="64">
        <f t="shared" si="0"/>
        <v>23.238877481177276</v>
      </c>
      <c r="H17" s="65" t="s">
        <v>11</v>
      </c>
      <c r="I17" s="66">
        <v>30</v>
      </c>
      <c r="J17" s="189">
        <v>2342</v>
      </c>
      <c r="K17" s="114">
        <v>72</v>
      </c>
    </row>
    <row r="18" spans="1:11" s="3" customFormat="1" ht="12" customHeight="1">
      <c r="A18" s="8" t="s">
        <v>30</v>
      </c>
      <c r="B18" s="17" t="s">
        <v>189</v>
      </c>
      <c r="C18" s="35" t="s">
        <v>190</v>
      </c>
      <c r="D18" s="17">
        <v>16745</v>
      </c>
      <c r="E18" s="22">
        <v>25247</v>
      </c>
      <c r="F18" s="18" t="s">
        <v>51</v>
      </c>
      <c r="G18" s="27">
        <f t="shared" si="0"/>
        <v>41.880903490759756</v>
      </c>
      <c r="H18" s="23" t="s">
        <v>9</v>
      </c>
      <c r="I18" s="66">
        <v>18</v>
      </c>
      <c r="J18" s="189">
        <v>2548</v>
      </c>
      <c r="K18" s="57">
        <v>71</v>
      </c>
    </row>
    <row r="19" spans="1:11" ht="12" customHeight="1">
      <c r="A19" s="8" t="s">
        <v>31</v>
      </c>
      <c r="B19" s="100" t="s">
        <v>278</v>
      </c>
      <c r="C19" s="171" t="s">
        <v>279</v>
      </c>
      <c r="D19" s="61">
        <v>16716</v>
      </c>
      <c r="E19" s="63">
        <v>32728</v>
      </c>
      <c r="F19" s="19" t="s">
        <v>23</v>
      </c>
      <c r="G19" s="64">
        <f t="shared" si="0"/>
        <v>21.399041752224505</v>
      </c>
      <c r="H19" s="65" t="s">
        <v>11</v>
      </c>
      <c r="I19" s="66">
        <v>24</v>
      </c>
      <c r="J19" s="189">
        <v>2067</v>
      </c>
      <c r="K19" s="57">
        <v>66</v>
      </c>
    </row>
    <row r="20" spans="1:11" ht="12" customHeight="1">
      <c r="A20" s="8" t="s">
        <v>32</v>
      </c>
      <c r="B20" s="171" t="s">
        <v>276</v>
      </c>
      <c r="C20" s="171" t="s">
        <v>277</v>
      </c>
      <c r="D20" s="61">
        <v>16721</v>
      </c>
      <c r="E20" s="63">
        <v>25166</v>
      </c>
      <c r="F20" s="19" t="s">
        <v>23</v>
      </c>
      <c r="G20" s="64">
        <f t="shared" si="0"/>
        <v>42.10266940451746</v>
      </c>
      <c r="H20" s="65" t="s">
        <v>10</v>
      </c>
      <c r="I20" s="66">
        <v>27</v>
      </c>
      <c r="J20" s="189">
        <v>2120</v>
      </c>
      <c r="K20" s="57">
        <v>65</v>
      </c>
    </row>
    <row r="21" spans="1:11" s="3" customFormat="1" ht="12" customHeight="1">
      <c r="A21" s="8" t="s">
        <v>33</v>
      </c>
      <c r="B21" s="40" t="s">
        <v>247</v>
      </c>
      <c r="C21" s="40" t="s">
        <v>248</v>
      </c>
      <c r="D21" s="17">
        <v>16695</v>
      </c>
      <c r="E21" s="22">
        <v>22143</v>
      </c>
      <c r="F21" s="19" t="s">
        <v>24</v>
      </c>
      <c r="G21" s="27">
        <f t="shared" si="0"/>
        <v>50.379192334017795</v>
      </c>
      <c r="H21" s="23" t="s">
        <v>9</v>
      </c>
      <c r="I21" s="66">
        <v>16</v>
      </c>
      <c r="J21" s="189">
        <v>2251</v>
      </c>
      <c r="K21" s="57">
        <v>61</v>
      </c>
    </row>
    <row r="22" spans="1:11" ht="12" customHeight="1">
      <c r="A22" s="8" t="s">
        <v>34</v>
      </c>
      <c r="B22" s="61" t="s">
        <v>228</v>
      </c>
      <c r="C22" s="62" t="s">
        <v>229</v>
      </c>
      <c r="D22" s="61">
        <v>16687</v>
      </c>
      <c r="E22" s="63">
        <v>14483</v>
      </c>
      <c r="F22" s="18" t="s">
        <v>53</v>
      </c>
      <c r="G22" s="64">
        <f t="shared" si="0"/>
        <v>71.35112936344969</v>
      </c>
      <c r="H22" s="65" t="s">
        <v>66</v>
      </c>
      <c r="I22" s="66">
        <v>18</v>
      </c>
      <c r="J22" s="189">
        <v>2493</v>
      </c>
      <c r="K22" s="53">
        <v>60</v>
      </c>
    </row>
    <row r="23" spans="1:11" ht="12" customHeight="1">
      <c r="A23" s="8" t="s">
        <v>35</v>
      </c>
      <c r="B23" s="100" t="s">
        <v>171</v>
      </c>
      <c r="C23" s="171" t="s">
        <v>280</v>
      </c>
      <c r="D23" s="61">
        <v>16707</v>
      </c>
      <c r="E23" s="63">
        <v>20260</v>
      </c>
      <c r="F23" s="19" t="s">
        <v>23</v>
      </c>
      <c r="G23" s="64">
        <f t="shared" si="0"/>
        <v>55.53456536618754</v>
      </c>
      <c r="H23" s="65" t="s">
        <v>65</v>
      </c>
      <c r="I23" s="66">
        <v>23</v>
      </c>
      <c r="J23" s="189">
        <v>1860</v>
      </c>
      <c r="K23" s="57">
        <v>60</v>
      </c>
    </row>
    <row r="24" spans="1:11" ht="12" customHeight="1">
      <c r="A24" s="8" t="s">
        <v>36</v>
      </c>
      <c r="B24" s="100" t="s">
        <v>216</v>
      </c>
      <c r="C24" s="172" t="s">
        <v>281</v>
      </c>
      <c r="D24" s="61">
        <v>16703</v>
      </c>
      <c r="E24" s="63">
        <v>22839</v>
      </c>
      <c r="F24" s="19" t="s">
        <v>23</v>
      </c>
      <c r="G24" s="64">
        <f t="shared" si="0"/>
        <v>48.473648186173854</v>
      </c>
      <c r="H24" s="65" t="s">
        <v>9</v>
      </c>
      <c r="I24" s="66">
        <v>25</v>
      </c>
      <c r="J24" s="189">
        <v>1826</v>
      </c>
      <c r="K24" s="57">
        <v>59</v>
      </c>
    </row>
    <row r="25" spans="1:11" s="3" customFormat="1" ht="12" customHeight="1">
      <c r="A25" s="8" t="s">
        <v>37</v>
      </c>
      <c r="B25" s="17" t="s">
        <v>191</v>
      </c>
      <c r="C25" s="35" t="s">
        <v>192</v>
      </c>
      <c r="D25" s="17">
        <v>16747</v>
      </c>
      <c r="E25" s="22">
        <v>20356</v>
      </c>
      <c r="F25" s="18" t="s">
        <v>51</v>
      </c>
      <c r="G25" s="27">
        <f t="shared" si="0"/>
        <v>55.27173169062286</v>
      </c>
      <c r="H25" s="23" t="s">
        <v>65</v>
      </c>
      <c r="I25" s="66">
        <v>22</v>
      </c>
      <c r="J25" s="189">
        <v>2235</v>
      </c>
      <c r="K25" s="57">
        <v>58</v>
      </c>
    </row>
    <row r="26" spans="1:11" ht="12.75" customHeight="1">
      <c r="A26" s="8" t="s">
        <v>38</v>
      </c>
      <c r="B26" s="100" t="s">
        <v>256</v>
      </c>
      <c r="C26" s="171" t="s">
        <v>257</v>
      </c>
      <c r="D26" s="61">
        <v>16700</v>
      </c>
      <c r="E26" s="63">
        <v>29819</v>
      </c>
      <c r="F26" s="41" t="s">
        <v>61</v>
      </c>
      <c r="G26" s="64">
        <f t="shared" si="0"/>
        <v>29.363449691991786</v>
      </c>
      <c r="H26" s="65" t="s">
        <v>12</v>
      </c>
      <c r="I26" s="54">
        <v>23</v>
      </c>
      <c r="J26" s="50">
        <v>1767</v>
      </c>
      <c r="K26" s="53">
        <v>56</v>
      </c>
    </row>
    <row r="27" spans="1:11" ht="12" customHeight="1">
      <c r="A27" s="8" t="s">
        <v>39</v>
      </c>
      <c r="B27" s="39" t="s">
        <v>282</v>
      </c>
      <c r="C27" s="40" t="s">
        <v>281</v>
      </c>
      <c r="D27" s="17">
        <v>16714</v>
      </c>
      <c r="E27" s="22">
        <v>33328</v>
      </c>
      <c r="F27" s="19" t="s">
        <v>23</v>
      </c>
      <c r="G27" s="27">
        <f t="shared" si="0"/>
        <v>19.756331279945243</v>
      </c>
      <c r="H27" s="23" t="s">
        <v>11</v>
      </c>
      <c r="I27" s="66">
        <v>24</v>
      </c>
      <c r="J27" s="189">
        <v>1609</v>
      </c>
      <c r="K27" s="57">
        <v>55</v>
      </c>
    </row>
    <row r="28" spans="1:11" ht="12" customHeight="1">
      <c r="A28" s="8" t="s">
        <v>40</v>
      </c>
      <c r="B28" s="61" t="s">
        <v>232</v>
      </c>
      <c r="C28" s="62" t="s">
        <v>233</v>
      </c>
      <c r="D28" s="61">
        <v>16682</v>
      </c>
      <c r="E28" s="63">
        <v>18093</v>
      </c>
      <c r="F28" s="18" t="s">
        <v>53</v>
      </c>
      <c r="G28" s="64">
        <f t="shared" si="0"/>
        <v>61.46748802190281</v>
      </c>
      <c r="H28" s="65" t="s">
        <v>65</v>
      </c>
      <c r="I28" s="66">
        <v>28</v>
      </c>
      <c r="J28" s="189">
        <v>2112</v>
      </c>
      <c r="K28" s="53">
        <v>54</v>
      </c>
    </row>
    <row r="29" spans="1:11" ht="12" customHeight="1">
      <c r="A29" s="8" t="s">
        <v>41</v>
      </c>
      <c r="B29" s="61" t="s">
        <v>230</v>
      </c>
      <c r="C29" s="62" t="s">
        <v>231</v>
      </c>
      <c r="D29" s="61">
        <v>16681</v>
      </c>
      <c r="E29" s="63">
        <v>22144</v>
      </c>
      <c r="F29" s="18" t="s">
        <v>53</v>
      </c>
      <c r="G29" s="64">
        <f t="shared" si="0"/>
        <v>50.37645448323067</v>
      </c>
      <c r="H29" s="65" t="s">
        <v>9</v>
      </c>
      <c r="I29" s="66">
        <v>18</v>
      </c>
      <c r="J29" s="189">
        <v>2165</v>
      </c>
      <c r="K29" s="53">
        <v>53</v>
      </c>
    </row>
    <row r="30" spans="1:11" ht="12" customHeight="1">
      <c r="A30" s="8" t="s">
        <v>95</v>
      </c>
      <c r="B30" s="61" t="s">
        <v>234</v>
      </c>
      <c r="C30" s="62" t="s">
        <v>235</v>
      </c>
      <c r="D30" s="61">
        <v>16683</v>
      </c>
      <c r="E30" s="63">
        <v>12950</v>
      </c>
      <c r="F30" s="18" t="s">
        <v>53</v>
      </c>
      <c r="G30" s="64">
        <f t="shared" si="0"/>
        <v>75.5482546201232</v>
      </c>
      <c r="H30" s="65" t="s">
        <v>66</v>
      </c>
      <c r="I30" s="72">
        <v>28</v>
      </c>
      <c r="J30" s="189">
        <v>2111</v>
      </c>
      <c r="K30" s="53">
        <v>53</v>
      </c>
    </row>
    <row r="31" spans="1:11" ht="12" customHeight="1">
      <c r="A31" s="8" t="s">
        <v>96</v>
      </c>
      <c r="B31" s="100" t="s">
        <v>230</v>
      </c>
      <c r="C31" s="171" t="s">
        <v>277</v>
      </c>
      <c r="D31" s="61">
        <v>16704</v>
      </c>
      <c r="E31" s="63">
        <v>25158</v>
      </c>
      <c r="F31" s="19" t="s">
        <v>23</v>
      </c>
      <c r="G31" s="64">
        <f t="shared" si="0"/>
        <v>42.12457221081451</v>
      </c>
      <c r="H31" s="65" t="s">
        <v>9</v>
      </c>
      <c r="I31" s="72">
        <v>21</v>
      </c>
      <c r="J31" s="189">
        <v>1600</v>
      </c>
      <c r="K31" s="57">
        <v>53</v>
      </c>
    </row>
    <row r="32" spans="1:11" s="3" customFormat="1" ht="12" customHeight="1">
      <c r="A32" s="8" t="s">
        <v>97</v>
      </c>
      <c r="B32" s="100" t="s">
        <v>227</v>
      </c>
      <c r="C32" s="171" t="s">
        <v>283</v>
      </c>
      <c r="D32" s="61">
        <v>16715</v>
      </c>
      <c r="E32" s="63">
        <v>30952</v>
      </c>
      <c r="F32" s="19" t="s">
        <v>23</v>
      </c>
      <c r="G32" s="64">
        <f t="shared" si="0"/>
        <v>26.261464750171115</v>
      </c>
      <c r="H32" s="65" t="s">
        <v>12</v>
      </c>
      <c r="I32" s="72">
        <v>19</v>
      </c>
      <c r="J32" s="189">
        <v>1568</v>
      </c>
      <c r="K32" s="57">
        <v>53</v>
      </c>
    </row>
    <row r="33" spans="1:11" ht="12.75" customHeight="1">
      <c r="A33" s="8" t="s">
        <v>98</v>
      </c>
      <c r="B33" s="100" t="s">
        <v>210</v>
      </c>
      <c r="C33" s="171" t="s">
        <v>258</v>
      </c>
      <c r="D33" s="61">
        <v>16696</v>
      </c>
      <c r="E33" s="63">
        <v>23850</v>
      </c>
      <c r="F33" s="41" t="s">
        <v>61</v>
      </c>
      <c r="G33" s="64">
        <f t="shared" si="0"/>
        <v>45.7056810403833</v>
      </c>
      <c r="H33" s="65" t="s">
        <v>9</v>
      </c>
      <c r="I33" s="55">
        <v>21</v>
      </c>
      <c r="J33" s="50">
        <v>1558</v>
      </c>
      <c r="K33" s="53">
        <v>53</v>
      </c>
    </row>
    <row r="34" spans="1:11" ht="12" customHeight="1">
      <c r="A34" s="8" t="s">
        <v>99</v>
      </c>
      <c r="B34" s="100" t="s">
        <v>210</v>
      </c>
      <c r="C34" s="171" t="s">
        <v>284</v>
      </c>
      <c r="D34" s="61">
        <v>16706</v>
      </c>
      <c r="E34" s="63">
        <v>25668</v>
      </c>
      <c r="F34" s="19" t="s">
        <v>23</v>
      </c>
      <c r="G34" s="64">
        <f t="shared" si="0"/>
        <v>40.72826830937714</v>
      </c>
      <c r="H34" s="23" t="s">
        <v>9</v>
      </c>
      <c r="I34" s="72">
        <v>20</v>
      </c>
      <c r="J34" s="189">
        <v>1463</v>
      </c>
      <c r="K34" s="57">
        <v>48</v>
      </c>
    </row>
    <row r="35" spans="1:11" s="3" customFormat="1" ht="12" customHeight="1">
      <c r="A35" s="8" t="s">
        <v>100</v>
      </c>
      <c r="B35" s="39" t="s">
        <v>249</v>
      </c>
      <c r="C35" s="40" t="s">
        <v>250</v>
      </c>
      <c r="D35" s="173">
        <v>16693</v>
      </c>
      <c r="E35" s="22">
        <v>23149</v>
      </c>
      <c r="F35" s="19" t="s">
        <v>24</v>
      </c>
      <c r="G35" s="27">
        <f t="shared" si="0"/>
        <v>47.624914442162904</v>
      </c>
      <c r="H35" s="23" t="s">
        <v>9</v>
      </c>
      <c r="I35" s="72">
        <v>16</v>
      </c>
      <c r="J35" s="189">
        <v>1980</v>
      </c>
      <c r="K35" s="57">
        <v>47</v>
      </c>
    </row>
    <row r="36" spans="1:11" ht="12" customHeight="1">
      <c r="A36" s="8" t="s">
        <v>101</v>
      </c>
      <c r="B36" s="61" t="s">
        <v>285</v>
      </c>
      <c r="C36" s="172" t="s">
        <v>286</v>
      </c>
      <c r="D36" s="61">
        <v>16705</v>
      </c>
      <c r="E36" s="63">
        <v>26926</v>
      </c>
      <c r="F36" s="19" t="s">
        <v>23</v>
      </c>
      <c r="G36" s="64">
        <f aca="true" t="shared" si="1" ref="G36:G67">($E$87-E36)/365.25</f>
        <v>37.28405201916495</v>
      </c>
      <c r="H36" s="65" t="s">
        <v>12</v>
      </c>
      <c r="I36" s="72">
        <v>19</v>
      </c>
      <c r="J36" s="189">
        <v>1353</v>
      </c>
      <c r="K36" s="57">
        <v>47</v>
      </c>
    </row>
    <row r="37" spans="1:11" ht="12" customHeight="1">
      <c r="A37" s="8" t="s">
        <v>102</v>
      </c>
      <c r="B37" s="100" t="s">
        <v>287</v>
      </c>
      <c r="C37" s="171" t="s">
        <v>279</v>
      </c>
      <c r="D37" s="61">
        <v>16718</v>
      </c>
      <c r="E37" s="63">
        <v>22992</v>
      </c>
      <c r="F37" s="19" t="s">
        <v>23</v>
      </c>
      <c r="G37" s="64">
        <f t="shared" si="1"/>
        <v>48.054757015742645</v>
      </c>
      <c r="H37" s="65" t="s">
        <v>10</v>
      </c>
      <c r="I37" s="72">
        <v>18</v>
      </c>
      <c r="J37" s="189">
        <v>1351</v>
      </c>
      <c r="K37" s="114">
        <v>45</v>
      </c>
    </row>
    <row r="38" spans="1:11" ht="12" customHeight="1">
      <c r="A38" s="8" t="s">
        <v>103</v>
      </c>
      <c r="B38" s="61" t="s">
        <v>195</v>
      </c>
      <c r="C38" s="62" t="s">
        <v>196</v>
      </c>
      <c r="D38" s="61">
        <v>16743</v>
      </c>
      <c r="E38" s="63">
        <v>21652</v>
      </c>
      <c r="F38" s="18" t="s">
        <v>51</v>
      </c>
      <c r="G38" s="64">
        <f t="shared" si="1"/>
        <v>51.723477070499655</v>
      </c>
      <c r="H38" s="65" t="s">
        <v>10</v>
      </c>
      <c r="I38" s="72">
        <v>20</v>
      </c>
      <c r="J38" s="189">
        <v>1685</v>
      </c>
      <c r="K38" s="114">
        <v>44</v>
      </c>
    </row>
    <row r="39" spans="1:11" ht="12" customHeight="1">
      <c r="A39" s="8" t="s">
        <v>104</v>
      </c>
      <c r="B39" s="17" t="s">
        <v>193</v>
      </c>
      <c r="C39" s="35" t="s">
        <v>194</v>
      </c>
      <c r="D39" s="17">
        <v>16752</v>
      </c>
      <c r="E39" s="22">
        <v>24204</v>
      </c>
      <c r="F39" s="18" t="s">
        <v>51</v>
      </c>
      <c r="G39" s="27">
        <f t="shared" si="1"/>
        <v>44.73648186173853</v>
      </c>
      <c r="H39" s="23" t="s">
        <v>9</v>
      </c>
      <c r="I39" s="72">
        <v>17</v>
      </c>
      <c r="J39" s="189">
        <v>1701</v>
      </c>
      <c r="K39" s="114">
        <v>43</v>
      </c>
    </row>
    <row r="40" spans="1:11" ht="12" customHeight="1">
      <c r="A40" s="8" t="s">
        <v>105</v>
      </c>
      <c r="B40" s="100" t="s">
        <v>288</v>
      </c>
      <c r="C40" s="171" t="s">
        <v>289</v>
      </c>
      <c r="D40" s="61">
        <v>16708</v>
      </c>
      <c r="E40" s="63">
        <v>22850</v>
      </c>
      <c r="F40" s="19" t="s">
        <v>23</v>
      </c>
      <c r="G40" s="64">
        <f t="shared" si="1"/>
        <v>48.4435318275154</v>
      </c>
      <c r="H40" s="65" t="s">
        <v>9</v>
      </c>
      <c r="I40" s="72">
        <v>18</v>
      </c>
      <c r="J40" s="189">
        <v>1344</v>
      </c>
      <c r="K40" s="114">
        <v>43</v>
      </c>
    </row>
    <row r="41" spans="1:11" ht="12.75" customHeight="1">
      <c r="A41" s="8" t="s">
        <v>106</v>
      </c>
      <c r="B41" s="100" t="s">
        <v>259</v>
      </c>
      <c r="C41" s="171" t="s">
        <v>260</v>
      </c>
      <c r="D41" s="61">
        <v>16698</v>
      </c>
      <c r="E41" s="63">
        <v>25807</v>
      </c>
      <c r="F41" s="41" t="s">
        <v>61</v>
      </c>
      <c r="G41" s="64">
        <f t="shared" si="1"/>
        <v>40.34770704996578</v>
      </c>
      <c r="H41" s="65" t="s">
        <v>9</v>
      </c>
      <c r="I41" s="55">
        <v>17</v>
      </c>
      <c r="J41" s="50">
        <v>1470</v>
      </c>
      <c r="K41" s="52">
        <v>42</v>
      </c>
    </row>
    <row r="42" spans="1:11" ht="12.75" customHeight="1">
      <c r="A42" s="8" t="s">
        <v>107</v>
      </c>
      <c r="B42" s="100" t="s">
        <v>261</v>
      </c>
      <c r="C42" s="171" t="s">
        <v>262</v>
      </c>
      <c r="D42" s="61">
        <v>16699</v>
      </c>
      <c r="E42" s="63">
        <v>24609</v>
      </c>
      <c r="F42" s="41" t="s">
        <v>61</v>
      </c>
      <c r="G42" s="64">
        <f t="shared" si="1"/>
        <v>43.62765229295003</v>
      </c>
      <c r="H42" s="65" t="s">
        <v>9</v>
      </c>
      <c r="I42" s="55">
        <v>18</v>
      </c>
      <c r="J42" s="50">
        <v>1358</v>
      </c>
      <c r="K42" s="52">
        <v>42</v>
      </c>
    </row>
    <row r="43" spans="1:11" ht="12" customHeight="1">
      <c r="A43" s="8" t="s">
        <v>108</v>
      </c>
      <c r="B43" s="61" t="s">
        <v>197</v>
      </c>
      <c r="C43" s="62" t="s">
        <v>198</v>
      </c>
      <c r="D43" s="61">
        <v>16753</v>
      </c>
      <c r="E43" s="63">
        <v>23015</v>
      </c>
      <c r="F43" s="18" t="s">
        <v>51</v>
      </c>
      <c r="G43" s="64">
        <f t="shared" si="1"/>
        <v>47.9917864476386</v>
      </c>
      <c r="H43" s="65" t="s">
        <v>9</v>
      </c>
      <c r="I43" s="72">
        <v>13</v>
      </c>
      <c r="J43" s="189">
        <v>1458</v>
      </c>
      <c r="K43" s="114">
        <v>40</v>
      </c>
    </row>
    <row r="44" spans="1:11" ht="12.75" customHeight="1">
      <c r="A44" s="8" t="s">
        <v>109</v>
      </c>
      <c r="B44" s="100" t="s">
        <v>182</v>
      </c>
      <c r="C44" s="171" t="s">
        <v>254</v>
      </c>
      <c r="D44" s="61">
        <v>16763</v>
      </c>
      <c r="E44" s="63">
        <v>19434</v>
      </c>
      <c r="F44" s="174" t="s">
        <v>55</v>
      </c>
      <c r="G44" s="64">
        <f t="shared" si="1"/>
        <v>57.79603011635866</v>
      </c>
      <c r="H44" s="65" t="s">
        <v>65</v>
      </c>
      <c r="I44" s="72">
        <v>12</v>
      </c>
      <c r="J44" s="189">
        <v>1046</v>
      </c>
      <c r="K44" s="52">
        <v>39</v>
      </c>
    </row>
    <row r="45" spans="1:11" ht="12" customHeight="1">
      <c r="A45" s="8" t="s">
        <v>110</v>
      </c>
      <c r="B45" s="100" t="s">
        <v>290</v>
      </c>
      <c r="C45" s="171" t="s">
        <v>291</v>
      </c>
      <c r="D45" s="61">
        <v>16712</v>
      </c>
      <c r="E45" s="63">
        <v>32605</v>
      </c>
      <c r="F45" s="19" t="s">
        <v>23</v>
      </c>
      <c r="G45" s="64">
        <f t="shared" si="1"/>
        <v>21.73579739904175</v>
      </c>
      <c r="H45" s="65" t="s">
        <v>11</v>
      </c>
      <c r="I45" s="72">
        <v>16</v>
      </c>
      <c r="J45" s="189">
        <v>1161</v>
      </c>
      <c r="K45" s="114">
        <v>38</v>
      </c>
    </row>
    <row r="46" spans="1:11" ht="12" customHeight="1">
      <c r="A46" s="8" t="s">
        <v>111</v>
      </c>
      <c r="B46" s="100" t="s">
        <v>292</v>
      </c>
      <c r="C46" s="171" t="s">
        <v>289</v>
      </c>
      <c r="D46" s="61">
        <v>16709</v>
      </c>
      <c r="E46" s="63">
        <v>31805</v>
      </c>
      <c r="F46" s="19" t="s">
        <v>23</v>
      </c>
      <c r="G46" s="64">
        <f t="shared" si="1"/>
        <v>23.926078028747433</v>
      </c>
      <c r="H46" s="65" t="s">
        <v>11</v>
      </c>
      <c r="I46" s="72">
        <v>15</v>
      </c>
      <c r="J46" s="189">
        <v>1086</v>
      </c>
      <c r="K46" s="114">
        <v>36</v>
      </c>
    </row>
    <row r="47" spans="1:11" s="3" customFormat="1" ht="12" customHeight="1">
      <c r="A47" s="8" t="s">
        <v>112</v>
      </c>
      <c r="B47" s="100" t="s">
        <v>199</v>
      </c>
      <c r="C47" s="171" t="s">
        <v>251</v>
      </c>
      <c r="D47" s="61">
        <v>16694</v>
      </c>
      <c r="E47" s="63">
        <v>22514</v>
      </c>
      <c r="F47" s="19" t="s">
        <v>24</v>
      </c>
      <c r="G47" s="64">
        <f t="shared" si="1"/>
        <v>49.36344969199179</v>
      </c>
      <c r="H47" s="65" t="s">
        <v>9</v>
      </c>
      <c r="I47" s="72">
        <v>19</v>
      </c>
      <c r="J47" s="189">
        <v>1341</v>
      </c>
      <c r="K47" s="114">
        <v>35</v>
      </c>
    </row>
    <row r="48" spans="1:11" ht="12" customHeight="1">
      <c r="A48" s="8" t="s">
        <v>113</v>
      </c>
      <c r="B48" s="61" t="s">
        <v>171</v>
      </c>
      <c r="C48" s="62" t="s">
        <v>172</v>
      </c>
      <c r="D48" s="61">
        <v>16757</v>
      </c>
      <c r="E48" s="63">
        <v>21915</v>
      </c>
      <c r="F48" s="18" t="s">
        <v>52</v>
      </c>
      <c r="G48" s="64">
        <f t="shared" si="1"/>
        <v>51.00342231348392</v>
      </c>
      <c r="H48" s="65" t="s">
        <v>9</v>
      </c>
      <c r="I48" s="72">
        <v>11</v>
      </c>
      <c r="J48" s="189">
        <v>1253</v>
      </c>
      <c r="K48" s="114">
        <v>35</v>
      </c>
    </row>
    <row r="49" spans="1:11" ht="12" customHeight="1">
      <c r="A49" s="8" t="s">
        <v>114</v>
      </c>
      <c r="B49" s="100" t="s">
        <v>293</v>
      </c>
      <c r="C49" s="171" t="s">
        <v>294</v>
      </c>
      <c r="D49" s="61">
        <v>16713</v>
      </c>
      <c r="E49" s="63">
        <v>32905</v>
      </c>
      <c r="F49" s="19" t="s">
        <v>23</v>
      </c>
      <c r="G49" s="64">
        <f t="shared" si="1"/>
        <v>20.914442162902123</v>
      </c>
      <c r="H49" s="65" t="s">
        <v>11</v>
      </c>
      <c r="I49" s="72">
        <v>12</v>
      </c>
      <c r="J49" s="189">
        <v>845</v>
      </c>
      <c r="K49" s="114">
        <v>31</v>
      </c>
    </row>
    <row r="50" spans="1:11" ht="12" customHeight="1">
      <c r="A50" s="8" t="s">
        <v>115</v>
      </c>
      <c r="B50" s="61" t="s">
        <v>199</v>
      </c>
      <c r="C50" s="62" t="s">
        <v>200</v>
      </c>
      <c r="D50" s="61">
        <v>16737</v>
      </c>
      <c r="E50" s="63">
        <v>17874</v>
      </c>
      <c r="F50" s="18" t="s">
        <v>51</v>
      </c>
      <c r="G50" s="64">
        <f t="shared" si="1"/>
        <v>62.06707734428473</v>
      </c>
      <c r="H50" s="65" t="s">
        <v>65</v>
      </c>
      <c r="I50" s="72">
        <v>11</v>
      </c>
      <c r="J50" s="189">
        <v>1170</v>
      </c>
      <c r="K50" s="114">
        <v>30</v>
      </c>
    </row>
    <row r="51" spans="1:11" ht="12" customHeight="1">
      <c r="A51" s="8" t="s">
        <v>116</v>
      </c>
      <c r="B51" s="17" t="s">
        <v>201</v>
      </c>
      <c r="C51" s="35" t="s">
        <v>202</v>
      </c>
      <c r="D51" s="17">
        <v>16733</v>
      </c>
      <c r="E51" s="22">
        <v>25962</v>
      </c>
      <c r="F51" s="18" t="s">
        <v>51</v>
      </c>
      <c r="G51" s="27">
        <f t="shared" si="1"/>
        <v>39.9233401779603</v>
      </c>
      <c r="H51" s="23" t="s">
        <v>12</v>
      </c>
      <c r="I51" s="72">
        <v>10</v>
      </c>
      <c r="J51" s="189">
        <v>1066</v>
      </c>
      <c r="K51" s="34">
        <v>30</v>
      </c>
    </row>
    <row r="52" spans="1:11" ht="12.75" customHeight="1">
      <c r="A52" s="8" t="s">
        <v>117</v>
      </c>
      <c r="B52" s="100" t="s">
        <v>255</v>
      </c>
      <c r="C52" s="171" t="s">
        <v>177</v>
      </c>
      <c r="D52" s="61">
        <v>16764</v>
      </c>
      <c r="E52" s="63">
        <v>24610</v>
      </c>
      <c r="F52" s="174" t="s">
        <v>55</v>
      </c>
      <c r="G52" s="64">
        <f t="shared" si="1"/>
        <v>43.624914442162904</v>
      </c>
      <c r="H52" s="65" t="s">
        <v>9</v>
      </c>
      <c r="I52" s="72">
        <v>7</v>
      </c>
      <c r="J52" s="189">
        <v>766</v>
      </c>
      <c r="K52" s="52">
        <v>29</v>
      </c>
    </row>
    <row r="53" spans="1:11" ht="12" customHeight="1">
      <c r="A53" s="8" t="s">
        <v>118</v>
      </c>
      <c r="B53" s="61" t="s">
        <v>203</v>
      </c>
      <c r="C53" s="62" t="s">
        <v>204</v>
      </c>
      <c r="D53" s="61">
        <v>16740</v>
      </c>
      <c r="E53" s="63">
        <v>15720</v>
      </c>
      <c r="F53" s="18" t="s">
        <v>51</v>
      </c>
      <c r="G53" s="64">
        <f t="shared" si="1"/>
        <v>67.96440793976728</v>
      </c>
      <c r="H53" s="65" t="s">
        <v>65</v>
      </c>
      <c r="I53" s="72">
        <v>12</v>
      </c>
      <c r="J53" s="189">
        <v>879</v>
      </c>
      <c r="K53" s="114">
        <v>28</v>
      </c>
    </row>
    <row r="54" spans="1:11" ht="12" customHeight="1">
      <c r="A54" s="8" t="s">
        <v>119</v>
      </c>
      <c r="B54" s="100" t="s">
        <v>296</v>
      </c>
      <c r="C54" s="171" t="s">
        <v>283</v>
      </c>
      <c r="D54" s="61">
        <v>16720</v>
      </c>
      <c r="E54" s="63">
        <v>31705</v>
      </c>
      <c r="F54" s="19" t="s">
        <v>23</v>
      </c>
      <c r="G54" s="64">
        <f t="shared" si="1"/>
        <v>24.199863107460644</v>
      </c>
      <c r="H54" s="65" t="s">
        <v>10</v>
      </c>
      <c r="I54" s="72">
        <v>11</v>
      </c>
      <c r="J54" s="189">
        <v>711</v>
      </c>
      <c r="K54" s="114">
        <v>27</v>
      </c>
    </row>
    <row r="55" spans="1:11" ht="12" customHeight="1">
      <c r="A55" s="8" t="s">
        <v>120</v>
      </c>
      <c r="B55" s="100" t="s">
        <v>297</v>
      </c>
      <c r="C55" s="171" t="s">
        <v>277</v>
      </c>
      <c r="D55" s="61">
        <v>16724</v>
      </c>
      <c r="E55" s="63">
        <v>34669</v>
      </c>
      <c r="F55" s="19" t="s">
        <v>23</v>
      </c>
      <c r="G55" s="64">
        <f t="shared" si="1"/>
        <v>16.084873374401095</v>
      </c>
      <c r="H55" s="65" t="s">
        <v>13</v>
      </c>
      <c r="I55" s="72">
        <v>11</v>
      </c>
      <c r="J55" s="189">
        <v>651</v>
      </c>
      <c r="K55" s="114">
        <v>27</v>
      </c>
    </row>
    <row r="56" spans="1:11" ht="12" customHeight="1">
      <c r="A56" s="8" t="s">
        <v>121</v>
      </c>
      <c r="B56" s="100" t="s">
        <v>299</v>
      </c>
      <c r="C56" s="171" t="s">
        <v>281</v>
      </c>
      <c r="D56" s="61">
        <v>16723</v>
      </c>
      <c r="E56" s="63">
        <v>34857</v>
      </c>
      <c r="F56" s="19" t="s">
        <v>23</v>
      </c>
      <c r="G56" s="64">
        <f t="shared" si="1"/>
        <v>15.570157426420261</v>
      </c>
      <c r="H56" s="65" t="s">
        <v>13</v>
      </c>
      <c r="I56" s="72">
        <v>10</v>
      </c>
      <c r="J56" s="189">
        <v>613</v>
      </c>
      <c r="K56" s="114">
        <v>27</v>
      </c>
    </row>
    <row r="57" spans="1:11" ht="12.75" customHeight="1">
      <c r="A57" s="8" t="s">
        <v>122</v>
      </c>
      <c r="B57" s="100" t="s">
        <v>263</v>
      </c>
      <c r="C57" s="171" t="s">
        <v>264</v>
      </c>
      <c r="D57" s="61">
        <v>16698</v>
      </c>
      <c r="E57" s="63">
        <v>24354</v>
      </c>
      <c r="F57" s="41" t="s">
        <v>61</v>
      </c>
      <c r="G57" s="64">
        <f t="shared" si="1"/>
        <v>44.32580424366872</v>
      </c>
      <c r="H57" s="65" t="s">
        <v>9</v>
      </c>
      <c r="I57" s="55">
        <v>10</v>
      </c>
      <c r="J57" s="50">
        <v>736</v>
      </c>
      <c r="K57" s="52">
        <v>26</v>
      </c>
    </row>
    <row r="58" spans="1:11" ht="12" customHeight="1">
      <c r="A58" s="8" t="s">
        <v>123</v>
      </c>
      <c r="B58" s="100" t="s">
        <v>265</v>
      </c>
      <c r="C58" s="62" t="s">
        <v>280</v>
      </c>
      <c r="D58" s="61">
        <v>16719</v>
      </c>
      <c r="E58" s="63">
        <v>21522</v>
      </c>
      <c r="F58" s="19" t="s">
        <v>23</v>
      </c>
      <c r="G58" s="64">
        <f t="shared" si="1"/>
        <v>52.07939767282683</v>
      </c>
      <c r="H58" s="65" t="s">
        <v>10</v>
      </c>
      <c r="I58" s="72">
        <v>11</v>
      </c>
      <c r="J58" s="189">
        <v>807</v>
      </c>
      <c r="K58" s="114">
        <v>25</v>
      </c>
    </row>
    <row r="59" spans="1:11" ht="12" customHeight="1">
      <c r="A59" s="8" t="s">
        <v>124</v>
      </c>
      <c r="B59" s="100" t="s">
        <v>230</v>
      </c>
      <c r="C59" s="171" t="s">
        <v>295</v>
      </c>
      <c r="D59" s="61">
        <v>16711</v>
      </c>
      <c r="E59" s="63">
        <v>32266</v>
      </c>
      <c r="F59" s="19" t="s">
        <v>23</v>
      </c>
      <c r="G59" s="64">
        <f t="shared" si="1"/>
        <v>22.663928815879533</v>
      </c>
      <c r="H59" s="65" t="s">
        <v>11</v>
      </c>
      <c r="I59" s="72">
        <v>10</v>
      </c>
      <c r="J59" s="189">
        <v>717</v>
      </c>
      <c r="K59" s="114">
        <v>25</v>
      </c>
    </row>
    <row r="60" spans="1:11" ht="12" customHeight="1">
      <c r="A60" s="8" t="s">
        <v>125</v>
      </c>
      <c r="B60" s="100" t="s">
        <v>298</v>
      </c>
      <c r="C60" s="100" t="s">
        <v>281</v>
      </c>
      <c r="D60" s="61">
        <v>16722</v>
      </c>
      <c r="E60" s="63">
        <v>23834</v>
      </c>
      <c r="F60" s="19" t="s">
        <v>23</v>
      </c>
      <c r="G60" s="64">
        <f t="shared" si="1"/>
        <v>45.74948665297741</v>
      </c>
      <c r="H60" s="65" t="s">
        <v>10</v>
      </c>
      <c r="I60" s="72">
        <v>9</v>
      </c>
      <c r="J60" s="189">
        <v>618</v>
      </c>
      <c r="K60" s="57">
        <v>25</v>
      </c>
    </row>
    <row r="61" spans="1:11" ht="12" customHeight="1">
      <c r="A61" s="8" t="s">
        <v>126</v>
      </c>
      <c r="B61" s="61" t="s">
        <v>173</v>
      </c>
      <c r="C61" s="61" t="s">
        <v>166</v>
      </c>
      <c r="D61" s="61">
        <v>16756</v>
      </c>
      <c r="E61" s="63">
        <v>29335</v>
      </c>
      <c r="F61" s="18" t="s">
        <v>52</v>
      </c>
      <c r="G61" s="64">
        <f t="shared" si="1"/>
        <v>30.688569472963724</v>
      </c>
      <c r="H61" s="65" t="s">
        <v>12</v>
      </c>
      <c r="I61" s="66">
        <v>7</v>
      </c>
      <c r="J61" s="189">
        <v>834</v>
      </c>
      <c r="K61" s="57">
        <v>22</v>
      </c>
    </row>
    <row r="62" spans="1:11" s="3" customFormat="1" ht="12" customHeight="1">
      <c r="A62" s="8" t="s">
        <v>127</v>
      </c>
      <c r="B62" s="39" t="s">
        <v>252</v>
      </c>
      <c r="C62" s="39" t="s">
        <v>253</v>
      </c>
      <c r="D62" s="61">
        <v>16689</v>
      </c>
      <c r="E62" s="22">
        <v>24789</v>
      </c>
      <c r="F62" s="19" t="s">
        <v>24</v>
      </c>
      <c r="G62" s="27">
        <f t="shared" si="1"/>
        <v>43.134839151266256</v>
      </c>
      <c r="H62" s="23" t="s">
        <v>9</v>
      </c>
      <c r="I62" s="66">
        <v>10</v>
      </c>
      <c r="J62" s="189">
        <v>712</v>
      </c>
      <c r="K62" s="57">
        <v>21</v>
      </c>
    </row>
    <row r="63" spans="1:11" ht="12.75" customHeight="1">
      <c r="A63" s="8" t="s">
        <v>128</v>
      </c>
      <c r="B63" s="100" t="s">
        <v>265</v>
      </c>
      <c r="C63" s="100" t="s">
        <v>266</v>
      </c>
      <c r="D63" s="61">
        <v>16697</v>
      </c>
      <c r="E63" s="63">
        <v>22935</v>
      </c>
      <c r="F63" s="41" t="s">
        <v>61</v>
      </c>
      <c r="G63" s="64">
        <f t="shared" si="1"/>
        <v>48.21081451060917</v>
      </c>
      <c r="H63" s="65" t="s">
        <v>10</v>
      </c>
      <c r="I63" s="54">
        <v>9</v>
      </c>
      <c r="J63" s="50">
        <v>693</v>
      </c>
      <c r="K63" s="53">
        <v>21</v>
      </c>
    </row>
    <row r="64" spans="1:11" ht="12" customHeight="1">
      <c r="A64" s="8" t="s">
        <v>129</v>
      </c>
      <c r="B64" s="61" t="s">
        <v>236</v>
      </c>
      <c r="C64" s="61" t="s">
        <v>237</v>
      </c>
      <c r="D64" s="61">
        <v>16684</v>
      </c>
      <c r="E64" s="63">
        <v>13451</v>
      </c>
      <c r="F64" s="18" t="s">
        <v>53</v>
      </c>
      <c r="G64" s="64">
        <f t="shared" si="1"/>
        <v>74.17659137577002</v>
      </c>
      <c r="H64" s="65" t="s">
        <v>66</v>
      </c>
      <c r="I64" s="66">
        <v>7</v>
      </c>
      <c r="J64" s="189">
        <v>763</v>
      </c>
      <c r="K64" s="53">
        <v>20</v>
      </c>
    </row>
    <row r="65" spans="1:11" s="3" customFormat="1" ht="12" customHeight="1">
      <c r="A65" s="8" t="s">
        <v>130</v>
      </c>
      <c r="B65" s="17" t="s">
        <v>205</v>
      </c>
      <c r="C65" s="17" t="s">
        <v>206</v>
      </c>
      <c r="D65" s="17">
        <v>16744</v>
      </c>
      <c r="E65" s="22">
        <v>27323</v>
      </c>
      <c r="F65" s="18" t="s">
        <v>51</v>
      </c>
      <c r="G65" s="27">
        <f t="shared" si="1"/>
        <v>36.19712525667351</v>
      </c>
      <c r="H65" s="23" t="s">
        <v>12</v>
      </c>
      <c r="I65" s="66">
        <v>6</v>
      </c>
      <c r="J65" s="189">
        <v>702</v>
      </c>
      <c r="K65" s="57">
        <v>20</v>
      </c>
    </row>
    <row r="66" spans="1:11" ht="12" customHeight="1">
      <c r="A66" s="8" t="s">
        <v>131</v>
      </c>
      <c r="B66" s="61" t="s">
        <v>174</v>
      </c>
      <c r="C66" s="61" t="s">
        <v>175</v>
      </c>
      <c r="D66" s="61">
        <v>16761</v>
      </c>
      <c r="E66" s="63">
        <v>27294</v>
      </c>
      <c r="F66" s="18" t="s">
        <v>52</v>
      </c>
      <c r="G66" s="64">
        <f t="shared" si="1"/>
        <v>36.276522929500345</v>
      </c>
      <c r="H66" s="65" t="s">
        <v>12</v>
      </c>
      <c r="I66" s="66">
        <v>8</v>
      </c>
      <c r="J66" s="189">
        <v>717</v>
      </c>
      <c r="K66" s="57">
        <v>19</v>
      </c>
    </row>
    <row r="67" spans="1:11" ht="12" customHeight="1">
      <c r="A67" s="8" t="s">
        <v>132</v>
      </c>
      <c r="B67" s="61" t="s">
        <v>176</v>
      </c>
      <c r="C67" s="61" t="s">
        <v>177</v>
      </c>
      <c r="D67" s="61">
        <v>16762</v>
      </c>
      <c r="E67" s="63">
        <v>27962</v>
      </c>
      <c r="F67" s="18" t="s">
        <v>52</v>
      </c>
      <c r="G67" s="64">
        <f t="shared" si="1"/>
        <v>34.4476386036961</v>
      </c>
      <c r="H67" s="65" t="s">
        <v>10</v>
      </c>
      <c r="I67" s="66">
        <v>8</v>
      </c>
      <c r="J67" s="189">
        <v>717</v>
      </c>
      <c r="K67" s="57">
        <v>19</v>
      </c>
    </row>
    <row r="68" spans="1:11" ht="12.75" customHeight="1">
      <c r="A68" s="8" t="s">
        <v>133</v>
      </c>
      <c r="B68" s="100" t="s">
        <v>230</v>
      </c>
      <c r="C68" s="171" t="s">
        <v>267</v>
      </c>
      <c r="D68" s="61">
        <v>16726</v>
      </c>
      <c r="E68" s="63">
        <v>29658</v>
      </c>
      <c r="F68" s="41" t="s">
        <v>163</v>
      </c>
      <c r="G68" s="64">
        <f aca="true" t="shared" si="2" ref="G68:G85">($E$87-E68)/365.25</f>
        <v>29.804243668720055</v>
      </c>
      <c r="H68" s="65" t="s">
        <v>12</v>
      </c>
      <c r="I68" s="54">
        <v>6</v>
      </c>
      <c r="J68" s="50">
        <v>540</v>
      </c>
      <c r="K68" s="53">
        <v>19</v>
      </c>
    </row>
    <row r="69" spans="1:11" ht="12" customHeight="1">
      <c r="A69" s="8" t="s">
        <v>134</v>
      </c>
      <c r="B69" s="61" t="s">
        <v>178</v>
      </c>
      <c r="C69" s="62" t="s">
        <v>179</v>
      </c>
      <c r="D69" s="61">
        <v>16759</v>
      </c>
      <c r="E69" s="63">
        <v>23133</v>
      </c>
      <c r="F69" s="18" t="s">
        <v>52</v>
      </c>
      <c r="G69" s="64">
        <f t="shared" si="2"/>
        <v>47.66872005475702</v>
      </c>
      <c r="H69" s="65" t="s">
        <v>9</v>
      </c>
      <c r="I69" s="66">
        <v>6</v>
      </c>
      <c r="J69" s="189">
        <v>677</v>
      </c>
      <c r="K69" s="57">
        <v>18</v>
      </c>
    </row>
    <row r="70" spans="1:11" ht="12" customHeight="1">
      <c r="A70" s="8" t="s">
        <v>135</v>
      </c>
      <c r="B70" s="61" t="s">
        <v>238</v>
      </c>
      <c r="C70" s="62" t="s">
        <v>239</v>
      </c>
      <c r="D70" s="61">
        <v>16685</v>
      </c>
      <c r="E70" s="63">
        <v>13114</v>
      </c>
      <c r="F70" s="18" t="s">
        <v>53</v>
      </c>
      <c r="G70" s="64">
        <f t="shared" si="2"/>
        <v>75.09924709103353</v>
      </c>
      <c r="H70" s="65" t="s">
        <v>66</v>
      </c>
      <c r="I70" s="66">
        <v>8</v>
      </c>
      <c r="J70" s="189">
        <v>652</v>
      </c>
      <c r="K70" s="53">
        <v>18</v>
      </c>
    </row>
    <row r="71" spans="1:11" ht="12" customHeight="1">
      <c r="A71" s="8" t="s">
        <v>136</v>
      </c>
      <c r="B71" s="61" t="s">
        <v>240</v>
      </c>
      <c r="C71" s="62" t="s">
        <v>241</v>
      </c>
      <c r="D71" s="61">
        <v>16686</v>
      </c>
      <c r="E71" s="63">
        <v>16548</v>
      </c>
      <c r="F71" s="18" t="s">
        <v>53</v>
      </c>
      <c r="G71" s="64">
        <f t="shared" si="2"/>
        <v>65.6974674880219</v>
      </c>
      <c r="H71" s="65" t="s">
        <v>10</v>
      </c>
      <c r="I71" s="66">
        <v>8</v>
      </c>
      <c r="J71" s="189">
        <v>652</v>
      </c>
      <c r="K71" s="53">
        <v>18</v>
      </c>
    </row>
    <row r="72" spans="1:11" ht="12" customHeight="1">
      <c r="A72" s="8" t="s">
        <v>137</v>
      </c>
      <c r="B72" s="61" t="s">
        <v>208</v>
      </c>
      <c r="C72" s="62" t="s">
        <v>209</v>
      </c>
      <c r="D72" s="61">
        <v>16738</v>
      </c>
      <c r="E72" s="63">
        <v>23829</v>
      </c>
      <c r="F72" s="18" t="s">
        <v>51</v>
      </c>
      <c r="G72" s="64">
        <f t="shared" si="2"/>
        <v>45.76317590691308</v>
      </c>
      <c r="H72" s="65" t="s">
        <v>9</v>
      </c>
      <c r="I72" s="66">
        <v>6</v>
      </c>
      <c r="J72" s="189">
        <v>542</v>
      </c>
      <c r="K72" s="57">
        <v>18</v>
      </c>
    </row>
    <row r="73" spans="1:11" ht="12" customHeight="1">
      <c r="A73" s="8" t="s">
        <v>138</v>
      </c>
      <c r="B73" s="61" t="s">
        <v>167</v>
      </c>
      <c r="C73" s="62" t="s">
        <v>207</v>
      </c>
      <c r="D73" s="61">
        <v>16746</v>
      </c>
      <c r="E73" s="63">
        <v>21404</v>
      </c>
      <c r="F73" s="18" t="s">
        <v>51</v>
      </c>
      <c r="G73" s="64">
        <f t="shared" si="2"/>
        <v>52.40246406570842</v>
      </c>
      <c r="H73" s="65" t="s">
        <v>9</v>
      </c>
      <c r="I73" s="66">
        <v>4</v>
      </c>
      <c r="J73" s="189">
        <v>554</v>
      </c>
      <c r="K73" s="57">
        <v>14</v>
      </c>
    </row>
    <row r="74" spans="1:11" ht="12" customHeight="1">
      <c r="A74" s="8" t="s">
        <v>139</v>
      </c>
      <c r="B74" s="61" t="s">
        <v>210</v>
      </c>
      <c r="C74" s="62" t="s">
        <v>211</v>
      </c>
      <c r="D74" s="61">
        <v>16729</v>
      </c>
      <c r="E74" s="36">
        <v>24492</v>
      </c>
      <c r="F74" s="18" t="s">
        <v>51</v>
      </c>
      <c r="G74" s="64">
        <f t="shared" si="2"/>
        <v>43.94798083504449</v>
      </c>
      <c r="H74" s="65" t="s">
        <v>9</v>
      </c>
      <c r="I74" s="66">
        <v>4</v>
      </c>
      <c r="J74" s="189">
        <v>471</v>
      </c>
      <c r="K74" s="57">
        <v>14</v>
      </c>
    </row>
    <row r="75" spans="1:11" ht="12.75" customHeight="1">
      <c r="A75" s="8" t="s">
        <v>140</v>
      </c>
      <c r="B75" s="100" t="s">
        <v>268</v>
      </c>
      <c r="C75" s="171" t="s">
        <v>269</v>
      </c>
      <c r="D75" s="61">
        <v>16725</v>
      </c>
      <c r="E75" s="63">
        <v>28445</v>
      </c>
      <c r="F75" s="41" t="s">
        <v>163</v>
      </c>
      <c r="G75" s="64">
        <f t="shared" si="2"/>
        <v>33.125256673511295</v>
      </c>
      <c r="H75" s="65" t="s">
        <v>12</v>
      </c>
      <c r="I75" s="55">
        <v>4</v>
      </c>
      <c r="J75" s="17">
        <v>406</v>
      </c>
      <c r="K75" s="52">
        <v>13</v>
      </c>
    </row>
    <row r="76" spans="1:11" ht="12" customHeight="1">
      <c r="A76" s="8" t="s">
        <v>141</v>
      </c>
      <c r="B76" s="61" t="s">
        <v>212</v>
      </c>
      <c r="C76" s="62" t="s">
        <v>213</v>
      </c>
      <c r="D76" s="61">
        <v>16728</v>
      </c>
      <c r="E76" s="63">
        <v>22171</v>
      </c>
      <c r="F76" s="18" t="s">
        <v>51</v>
      </c>
      <c r="G76" s="64">
        <f t="shared" si="2"/>
        <v>50.3025325119781</v>
      </c>
      <c r="H76" s="65" t="s">
        <v>10</v>
      </c>
      <c r="I76" s="72">
        <v>3</v>
      </c>
      <c r="J76" s="61">
        <v>374</v>
      </c>
      <c r="K76" s="114">
        <v>12</v>
      </c>
    </row>
    <row r="77" spans="1:11" ht="12" customHeight="1">
      <c r="A77" s="8" t="s">
        <v>142</v>
      </c>
      <c r="B77" s="61" t="s">
        <v>214</v>
      </c>
      <c r="C77" s="61" t="s">
        <v>215</v>
      </c>
      <c r="D77" s="73">
        <v>16730</v>
      </c>
      <c r="E77" s="101">
        <v>19856</v>
      </c>
      <c r="F77" s="18" t="s">
        <v>51</v>
      </c>
      <c r="G77" s="102">
        <f t="shared" si="2"/>
        <v>56.64065708418891</v>
      </c>
      <c r="H77" s="65" t="s">
        <v>65</v>
      </c>
      <c r="I77" s="66">
        <v>3</v>
      </c>
      <c r="J77" s="189">
        <v>374</v>
      </c>
      <c r="K77" s="57">
        <v>12</v>
      </c>
    </row>
    <row r="78" spans="1:11" s="3" customFormat="1" ht="12" customHeight="1">
      <c r="A78" s="8" t="s">
        <v>143</v>
      </c>
      <c r="B78" s="61" t="s">
        <v>216</v>
      </c>
      <c r="C78" s="61" t="s">
        <v>217</v>
      </c>
      <c r="D78" s="73">
        <v>16731</v>
      </c>
      <c r="E78" s="101">
        <v>23995</v>
      </c>
      <c r="F78" s="18" t="s">
        <v>51</v>
      </c>
      <c r="G78" s="102">
        <f t="shared" si="2"/>
        <v>45.308692676249144</v>
      </c>
      <c r="H78" s="65" t="s">
        <v>9</v>
      </c>
      <c r="I78" s="66">
        <v>3</v>
      </c>
      <c r="J78" s="189">
        <v>374</v>
      </c>
      <c r="K78" s="57">
        <v>12</v>
      </c>
    </row>
    <row r="79" spans="1:11" ht="12" customHeight="1">
      <c r="A79" s="8" t="s">
        <v>144</v>
      </c>
      <c r="B79" s="61" t="s">
        <v>218</v>
      </c>
      <c r="C79" s="61" t="s">
        <v>219</v>
      </c>
      <c r="D79" s="73">
        <v>16739</v>
      </c>
      <c r="E79" s="101">
        <v>14722</v>
      </c>
      <c r="F79" s="18" t="s">
        <v>51</v>
      </c>
      <c r="G79" s="102">
        <f t="shared" si="2"/>
        <v>70.69678302532512</v>
      </c>
      <c r="H79" s="65" t="s">
        <v>66</v>
      </c>
      <c r="I79" s="66">
        <v>3</v>
      </c>
      <c r="J79" s="189">
        <v>374</v>
      </c>
      <c r="K79" s="114">
        <v>12</v>
      </c>
    </row>
    <row r="80" spans="1:11" ht="12.75" customHeight="1">
      <c r="A80" s="8" t="s">
        <v>145</v>
      </c>
      <c r="B80" s="100" t="s">
        <v>270</v>
      </c>
      <c r="C80" s="100" t="s">
        <v>271</v>
      </c>
      <c r="D80" s="73">
        <v>16727</v>
      </c>
      <c r="E80" s="101">
        <v>30263</v>
      </c>
      <c r="F80" s="41" t="s">
        <v>163</v>
      </c>
      <c r="G80" s="102">
        <f t="shared" si="2"/>
        <v>28.147843942505133</v>
      </c>
      <c r="H80" s="65" t="s">
        <v>12</v>
      </c>
      <c r="I80" s="54">
        <v>4</v>
      </c>
      <c r="J80" s="50">
        <v>359</v>
      </c>
      <c r="K80" s="52">
        <v>12</v>
      </c>
    </row>
    <row r="81" spans="1:11" ht="12" customHeight="1">
      <c r="A81" s="8" t="s">
        <v>146</v>
      </c>
      <c r="B81" s="61" t="s">
        <v>224</v>
      </c>
      <c r="C81" s="61" t="s">
        <v>225</v>
      </c>
      <c r="D81" s="73">
        <v>16732</v>
      </c>
      <c r="E81" s="101">
        <v>12967</v>
      </c>
      <c r="F81" s="18" t="s">
        <v>51</v>
      </c>
      <c r="G81" s="102">
        <f t="shared" si="2"/>
        <v>75.50171115674196</v>
      </c>
      <c r="H81" s="65" t="s">
        <v>66</v>
      </c>
      <c r="I81" s="66">
        <v>5</v>
      </c>
      <c r="J81" s="189">
        <v>299</v>
      </c>
      <c r="K81" s="114">
        <v>10</v>
      </c>
    </row>
    <row r="82" spans="1:11" s="3" customFormat="1" ht="12" customHeight="1">
      <c r="A82" s="8" t="s">
        <v>147</v>
      </c>
      <c r="B82" s="17" t="s">
        <v>220</v>
      </c>
      <c r="C82" s="17" t="s">
        <v>221</v>
      </c>
      <c r="D82" s="173">
        <v>16750</v>
      </c>
      <c r="E82" s="178">
        <v>24382</v>
      </c>
      <c r="F82" s="18" t="s">
        <v>51</v>
      </c>
      <c r="G82" s="179">
        <f t="shared" si="2"/>
        <v>44.24914442162902</v>
      </c>
      <c r="H82" s="23" t="s">
        <v>9</v>
      </c>
      <c r="I82" s="66">
        <v>3</v>
      </c>
      <c r="J82" s="189">
        <v>340</v>
      </c>
      <c r="K82" s="57">
        <v>9</v>
      </c>
    </row>
    <row r="83" spans="1:11" ht="12" customHeight="1">
      <c r="A83" s="8" t="s">
        <v>148</v>
      </c>
      <c r="B83" s="61" t="s">
        <v>222</v>
      </c>
      <c r="C83" s="61" t="s">
        <v>223</v>
      </c>
      <c r="D83" s="73">
        <v>16741</v>
      </c>
      <c r="E83" s="101">
        <v>27066</v>
      </c>
      <c r="F83" s="18" t="s">
        <v>51</v>
      </c>
      <c r="G83" s="102">
        <f t="shared" si="2"/>
        <v>36.90075290896646</v>
      </c>
      <c r="H83" s="65" t="s">
        <v>12</v>
      </c>
      <c r="I83" s="66">
        <v>2</v>
      </c>
      <c r="J83" s="189">
        <v>308</v>
      </c>
      <c r="K83" s="57">
        <v>8</v>
      </c>
    </row>
    <row r="84" spans="1:11" ht="12" customHeight="1">
      <c r="A84" s="8" t="s">
        <v>149</v>
      </c>
      <c r="B84" s="61" t="s">
        <v>227</v>
      </c>
      <c r="C84" s="61" t="s">
        <v>202</v>
      </c>
      <c r="D84" s="73">
        <v>16734</v>
      </c>
      <c r="E84" s="101">
        <v>36326</v>
      </c>
      <c r="F84" s="18" t="s">
        <v>51</v>
      </c>
      <c r="G84" s="102">
        <f t="shared" si="2"/>
        <v>11.548254620123203</v>
      </c>
      <c r="H84" s="65" t="s">
        <v>13</v>
      </c>
      <c r="I84" s="66">
        <v>4</v>
      </c>
      <c r="J84" s="189">
        <v>214</v>
      </c>
      <c r="K84" s="57">
        <v>8</v>
      </c>
    </row>
    <row r="85" spans="1:11" ht="12" customHeight="1" thickBot="1">
      <c r="A85" s="180" t="s">
        <v>150</v>
      </c>
      <c r="B85" s="181" t="s">
        <v>226</v>
      </c>
      <c r="C85" s="181" t="s">
        <v>221</v>
      </c>
      <c r="D85" s="182">
        <v>16751</v>
      </c>
      <c r="E85" s="183">
        <v>36282</v>
      </c>
      <c r="F85" s="184" t="s">
        <v>51</v>
      </c>
      <c r="G85" s="185">
        <f t="shared" si="2"/>
        <v>11.668720054757015</v>
      </c>
      <c r="H85" s="186" t="s">
        <v>13</v>
      </c>
      <c r="I85" s="187">
        <v>3</v>
      </c>
      <c r="J85" s="190">
        <v>224</v>
      </c>
      <c r="K85" s="188">
        <v>6</v>
      </c>
    </row>
    <row r="86" spans="1:11" s="196" customFormat="1" ht="26.25" customHeight="1">
      <c r="A86" s="195" t="s">
        <v>14</v>
      </c>
      <c r="B86" s="348" t="s">
        <v>15</v>
      </c>
      <c r="C86" s="348"/>
      <c r="D86" s="348"/>
      <c r="E86" s="348"/>
      <c r="F86" s="348"/>
      <c r="G86" s="251"/>
      <c r="H86" s="251"/>
      <c r="I86" s="251"/>
      <c r="J86" s="251"/>
      <c r="K86" s="251"/>
    </row>
    <row r="87" spans="1:11" ht="13.5" customHeight="1">
      <c r="A87" s="2" t="s">
        <v>16</v>
      </c>
      <c r="B87" s="60" t="s">
        <v>54</v>
      </c>
      <c r="E87" s="113">
        <v>40544</v>
      </c>
      <c r="G87" s="252"/>
      <c r="H87" s="252"/>
      <c r="I87" s="252"/>
      <c r="J87" s="252"/>
      <c r="K87" s="252"/>
    </row>
    <row r="88" spans="1:11" ht="13.5" customHeight="1">
      <c r="A88" s="2"/>
      <c r="F88" s="113"/>
      <c r="G88" s="252"/>
      <c r="H88" s="252"/>
      <c r="I88" s="252"/>
      <c r="J88" s="252"/>
      <c r="K88" s="252"/>
    </row>
    <row r="89" spans="7:11" ht="13.5">
      <c r="G89" s="252"/>
      <c r="H89" s="252"/>
      <c r="I89" s="252"/>
      <c r="J89" s="252"/>
      <c r="K89" s="252"/>
    </row>
    <row r="90" spans="7:11" ht="12.75" customHeight="1">
      <c r="G90" s="252"/>
      <c r="H90" s="252"/>
      <c r="I90" s="252"/>
      <c r="J90" s="252"/>
      <c r="K90" s="252"/>
    </row>
    <row r="91" spans="7:11" ht="13.5">
      <c r="G91" s="252"/>
      <c r="H91" s="252"/>
      <c r="I91" s="252"/>
      <c r="J91" s="252"/>
      <c r="K91" s="252"/>
    </row>
    <row r="92" spans="9:11" ht="13.5">
      <c r="I92" s="197"/>
      <c r="J92" s="194"/>
      <c r="K92" s="194"/>
    </row>
    <row r="93" spans="9:11" ht="13.5">
      <c r="I93" s="197"/>
      <c r="J93" s="194"/>
      <c r="K93" s="194"/>
    </row>
    <row r="94" spans="9:11" ht="13.5">
      <c r="I94" s="197"/>
      <c r="J94" s="194"/>
      <c r="K94" s="194"/>
    </row>
    <row r="95" spans="9:11" ht="13.5">
      <c r="I95" s="197"/>
      <c r="J95" s="194"/>
      <c r="K95" s="194"/>
    </row>
    <row r="96" spans="9:11" ht="13.5">
      <c r="I96" s="197"/>
      <c r="J96" s="194"/>
      <c r="K96" s="194"/>
    </row>
    <row r="97" spans="9:11" ht="13.5">
      <c r="I97" s="197"/>
      <c r="J97" s="194"/>
      <c r="K97" s="194"/>
    </row>
    <row r="98" spans="9:11" ht="13.5">
      <c r="I98" s="197"/>
      <c r="J98" s="194"/>
      <c r="K98" s="194"/>
    </row>
    <row r="99" spans="9:11" ht="13.5">
      <c r="I99" s="197"/>
      <c r="J99" s="194"/>
      <c r="K99" s="194"/>
    </row>
    <row r="100" spans="9:11" ht="13.5">
      <c r="I100" s="197"/>
      <c r="J100" s="198"/>
      <c r="K100" s="193"/>
    </row>
    <row r="101" spans="9:11" ht="13.5">
      <c r="I101" s="197"/>
      <c r="J101" s="198"/>
      <c r="K101" s="193"/>
    </row>
    <row r="102" spans="9:11" ht="13.5">
      <c r="I102" s="197"/>
      <c r="J102" s="198"/>
      <c r="K102" s="193"/>
    </row>
    <row r="103" spans="9:11" ht="13.5">
      <c r="I103" s="197"/>
      <c r="J103" s="198"/>
      <c r="K103" s="193"/>
    </row>
  </sheetData>
  <mergeCells count="3">
    <mergeCell ref="A2:K2"/>
    <mergeCell ref="B86:F86"/>
    <mergeCell ref="A1:K1"/>
  </mergeCells>
  <printOptions/>
  <pageMargins left="0.7874015748031497" right="0.11811023622047245" top="0.7874015748031497" bottom="0.5905511811023623" header="0.5118110236220472" footer="0.31496062992125984"/>
  <pageSetup horizontalDpi="300" verticalDpi="300" orientation="portrait" paperSize="9" r:id="rId2"/>
  <headerFooter alignWithMargins="0">
    <oddFooter>&amp;C- &amp;P -&amp;R&amp;8Br-ERC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showZeros="0" workbookViewId="0" topLeftCell="A1">
      <selection activeCell="N24" sqref="N24"/>
    </sheetView>
  </sheetViews>
  <sheetFormatPr defaultColWidth="11.421875" defaultRowHeight="12.75"/>
  <cols>
    <col min="1" max="1" width="4.57421875" style="4" customWidth="1"/>
    <col min="2" max="2" width="10.57421875" style="60" customWidth="1"/>
    <col min="3" max="3" width="12.8515625" style="60" customWidth="1"/>
    <col min="4" max="4" width="6.421875" style="107" customWidth="1"/>
    <col min="5" max="5" width="10.28125" style="108" customWidth="1"/>
    <col min="6" max="6" width="20.7109375" style="60" customWidth="1"/>
    <col min="7" max="7" width="6.00390625" style="109" customWidth="1"/>
    <col min="8" max="8" width="3.57421875" style="110" customWidth="1"/>
    <col min="9" max="9" width="5.8515625" style="111" customWidth="1"/>
    <col min="10" max="10" width="7.140625" style="107" customWidth="1"/>
    <col min="11" max="11" width="6.28125" style="237" customWidth="1"/>
    <col min="12" max="12" width="6.7109375" style="60" customWidth="1"/>
    <col min="13" max="16384" width="11.421875" style="60" customWidth="1"/>
  </cols>
  <sheetData>
    <row r="1" spans="1:11" ht="25.5" customHeight="1">
      <c r="A1" s="333" t="s">
        <v>153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3" customFormat="1" ht="16.5" customHeight="1" thickBot="1">
      <c r="A2" s="347" t="s">
        <v>152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2" customFormat="1" ht="25.5" customHeight="1" thickBot="1">
      <c r="A3" s="5" t="s">
        <v>0</v>
      </c>
      <c r="B3" s="1" t="s">
        <v>2</v>
      </c>
      <c r="C3" s="14" t="s">
        <v>1</v>
      </c>
      <c r="D3" s="15" t="s">
        <v>7</v>
      </c>
      <c r="E3" s="33" t="s">
        <v>3</v>
      </c>
      <c r="F3" s="16" t="s">
        <v>6</v>
      </c>
      <c r="G3" s="26" t="s">
        <v>4</v>
      </c>
      <c r="H3" s="21" t="s">
        <v>5</v>
      </c>
      <c r="I3" s="32" t="s">
        <v>62</v>
      </c>
      <c r="J3" s="242" t="s">
        <v>8</v>
      </c>
      <c r="K3" s="59" t="s">
        <v>25</v>
      </c>
    </row>
    <row r="4" spans="1:11" s="2" customFormat="1" ht="18" customHeight="1" thickBot="1">
      <c r="A4" s="349" t="s">
        <v>154</v>
      </c>
      <c r="B4" s="350"/>
      <c r="C4" s="350"/>
      <c r="D4" s="350"/>
      <c r="E4" s="350"/>
      <c r="F4" s="350"/>
      <c r="G4" s="350"/>
      <c r="H4" s="350"/>
      <c r="I4" s="350"/>
      <c r="J4" s="350"/>
      <c r="K4" s="351"/>
    </row>
    <row r="5" spans="1:11" ht="12" customHeight="1">
      <c r="A5" s="8" t="s">
        <v>17</v>
      </c>
      <c r="B5" s="61" t="s">
        <v>183</v>
      </c>
      <c r="C5" s="62" t="s">
        <v>184</v>
      </c>
      <c r="D5" s="17">
        <v>16735</v>
      </c>
      <c r="E5" s="63">
        <v>14684</v>
      </c>
      <c r="F5" s="18" t="s">
        <v>51</v>
      </c>
      <c r="G5" s="64">
        <f aca="true" t="shared" si="0" ref="G5:G13">($E$95-E5)/365.25</f>
        <v>70.80082135523614</v>
      </c>
      <c r="H5" s="65" t="s">
        <v>66</v>
      </c>
      <c r="I5" s="68">
        <v>41</v>
      </c>
      <c r="J5" s="189">
        <v>3390</v>
      </c>
      <c r="K5" s="231">
        <v>100</v>
      </c>
    </row>
    <row r="6" spans="1:11" ht="12" customHeight="1">
      <c r="A6" s="8" t="s">
        <v>18</v>
      </c>
      <c r="B6" s="100" t="s">
        <v>272</v>
      </c>
      <c r="C6" s="62" t="s">
        <v>273</v>
      </c>
      <c r="D6" s="61">
        <v>16702</v>
      </c>
      <c r="E6" s="63">
        <v>14650</v>
      </c>
      <c r="F6" s="19" t="s">
        <v>23</v>
      </c>
      <c r="G6" s="64">
        <f t="shared" si="0"/>
        <v>70.89390828199863</v>
      </c>
      <c r="H6" s="65" t="s">
        <v>66</v>
      </c>
      <c r="I6" s="72">
        <v>33</v>
      </c>
      <c r="J6" s="189">
        <v>2613</v>
      </c>
      <c r="K6" s="231">
        <v>84</v>
      </c>
    </row>
    <row r="7" spans="1:11" ht="12" customHeight="1">
      <c r="A7" s="8" t="s">
        <v>19</v>
      </c>
      <c r="B7" s="61" t="s">
        <v>187</v>
      </c>
      <c r="C7" s="62" t="s">
        <v>188</v>
      </c>
      <c r="D7" s="61">
        <v>16754</v>
      </c>
      <c r="E7" s="63">
        <v>14845</v>
      </c>
      <c r="F7" s="18" t="s">
        <v>51</v>
      </c>
      <c r="G7" s="64">
        <f t="shared" si="0"/>
        <v>70.36002737850787</v>
      </c>
      <c r="H7" s="65" t="s">
        <v>66</v>
      </c>
      <c r="I7" s="72">
        <v>30</v>
      </c>
      <c r="J7" s="189">
        <v>3058</v>
      </c>
      <c r="K7" s="231">
        <v>81</v>
      </c>
    </row>
    <row r="8" spans="1:11" ht="12" customHeight="1">
      <c r="A8" s="8" t="s">
        <v>20</v>
      </c>
      <c r="B8" s="61" t="s">
        <v>228</v>
      </c>
      <c r="C8" s="62" t="s">
        <v>229</v>
      </c>
      <c r="D8" s="61">
        <v>16687</v>
      </c>
      <c r="E8" s="63">
        <v>14483</v>
      </c>
      <c r="F8" s="18" t="s">
        <v>53</v>
      </c>
      <c r="G8" s="64">
        <f t="shared" si="0"/>
        <v>71.35112936344969</v>
      </c>
      <c r="H8" s="65" t="s">
        <v>66</v>
      </c>
      <c r="I8" s="72">
        <v>18</v>
      </c>
      <c r="J8" s="189">
        <v>2493</v>
      </c>
      <c r="K8" s="34">
        <v>60</v>
      </c>
    </row>
    <row r="9" spans="1:11" ht="12" customHeight="1">
      <c r="A9" s="8" t="s">
        <v>21</v>
      </c>
      <c r="B9" s="61" t="s">
        <v>234</v>
      </c>
      <c r="C9" s="62" t="s">
        <v>235</v>
      </c>
      <c r="D9" s="61">
        <v>16683</v>
      </c>
      <c r="E9" s="63">
        <v>12950</v>
      </c>
      <c r="F9" s="18" t="s">
        <v>53</v>
      </c>
      <c r="G9" s="64">
        <f t="shared" si="0"/>
        <v>75.5482546201232</v>
      </c>
      <c r="H9" s="65" t="s">
        <v>66</v>
      </c>
      <c r="I9" s="72">
        <v>28</v>
      </c>
      <c r="J9" s="189">
        <v>2111</v>
      </c>
      <c r="K9" s="34">
        <v>53</v>
      </c>
    </row>
    <row r="10" spans="1:11" ht="12" customHeight="1">
      <c r="A10" s="8" t="s">
        <v>26</v>
      </c>
      <c r="B10" s="61" t="s">
        <v>236</v>
      </c>
      <c r="C10" s="62" t="s">
        <v>237</v>
      </c>
      <c r="D10" s="61">
        <v>16684</v>
      </c>
      <c r="E10" s="63">
        <v>13451</v>
      </c>
      <c r="F10" s="18" t="s">
        <v>53</v>
      </c>
      <c r="G10" s="64">
        <f t="shared" si="0"/>
        <v>74.17659137577002</v>
      </c>
      <c r="H10" s="65" t="s">
        <v>66</v>
      </c>
      <c r="I10" s="72">
        <v>7</v>
      </c>
      <c r="J10" s="189">
        <v>763</v>
      </c>
      <c r="K10" s="34">
        <v>20</v>
      </c>
    </row>
    <row r="11" spans="1:11" ht="12" customHeight="1">
      <c r="A11" s="8" t="s">
        <v>22</v>
      </c>
      <c r="B11" s="61" t="s">
        <v>238</v>
      </c>
      <c r="C11" s="62" t="s">
        <v>239</v>
      </c>
      <c r="D11" s="61">
        <v>16685</v>
      </c>
      <c r="E11" s="63">
        <v>13114</v>
      </c>
      <c r="F11" s="18" t="s">
        <v>53</v>
      </c>
      <c r="G11" s="64">
        <f t="shared" si="0"/>
        <v>75.09924709103353</v>
      </c>
      <c r="H11" s="65" t="s">
        <v>66</v>
      </c>
      <c r="I11" s="72">
        <v>8</v>
      </c>
      <c r="J11" s="189">
        <v>652</v>
      </c>
      <c r="K11" s="34">
        <v>18</v>
      </c>
    </row>
    <row r="12" spans="1:11" ht="12" customHeight="1">
      <c r="A12" s="8" t="s">
        <v>42</v>
      </c>
      <c r="B12" s="61" t="s">
        <v>218</v>
      </c>
      <c r="C12" s="62" t="s">
        <v>219</v>
      </c>
      <c r="D12" s="61">
        <v>16739</v>
      </c>
      <c r="E12" s="63">
        <v>14722</v>
      </c>
      <c r="F12" s="18" t="s">
        <v>51</v>
      </c>
      <c r="G12" s="64">
        <f t="shared" si="0"/>
        <v>70.69678302532512</v>
      </c>
      <c r="H12" s="65" t="s">
        <v>66</v>
      </c>
      <c r="I12" s="72">
        <v>3</v>
      </c>
      <c r="J12" s="189">
        <v>374</v>
      </c>
      <c r="K12" s="231">
        <v>12</v>
      </c>
    </row>
    <row r="13" spans="1:11" ht="12" customHeight="1" thickBot="1">
      <c r="A13" s="210" t="s">
        <v>43</v>
      </c>
      <c r="B13" s="211" t="s">
        <v>224</v>
      </c>
      <c r="C13" s="212" t="s">
        <v>225</v>
      </c>
      <c r="D13" s="211">
        <v>16732</v>
      </c>
      <c r="E13" s="213">
        <v>12967</v>
      </c>
      <c r="F13" s="214" t="s">
        <v>51</v>
      </c>
      <c r="G13" s="64">
        <f t="shared" si="0"/>
        <v>75.50171115674196</v>
      </c>
      <c r="H13" s="65" t="s">
        <v>66</v>
      </c>
      <c r="I13" s="221">
        <v>5</v>
      </c>
      <c r="J13" s="189">
        <v>299</v>
      </c>
      <c r="K13" s="231">
        <v>10</v>
      </c>
    </row>
    <row r="14" spans="1:11" s="2" customFormat="1" ht="18" customHeight="1" thickBot="1" thickTop="1">
      <c r="A14" s="352" t="s">
        <v>155</v>
      </c>
      <c r="B14" s="353"/>
      <c r="C14" s="353"/>
      <c r="D14" s="353"/>
      <c r="E14" s="353"/>
      <c r="F14" s="353"/>
      <c r="G14" s="354" t="s">
        <v>156</v>
      </c>
      <c r="H14" s="355"/>
      <c r="I14" s="159">
        <f>SUM(I5:I13)</f>
        <v>173</v>
      </c>
      <c r="J14" s="159">
        <f>SUM(J5:J13)</f>
        <v>15753</v>
      </c>
      <c r="K14" s="207">
        <f>SUM(K5:K13)</f>
        <v>438</v>
      </c>
    </row>
    <row r="15" spans="1:11" s="11" customFormat="1" ht="12" customHeight="1">
      <c r="A15" s="175" t="s">
        <v>17</v>
      </c>
      <c r="B15" s="199" t="s">
        <v>234</v>
      </c>
      <c r="C15" s="200" t="s">
        <v>242</v>
      </c>
      <c r="D15" s="201">
        <v>16692</v>
      </c>
      <c r="E15" s="202">
        <v>18664</v>
      </c>
      <c r="F15" s="176" t="s">
        <v>151</v>
      </c>
      <c r="G15" s="203">
        <f aca="true" t="shared" si="1" ref="G15:G26">($E$95-E15)/365.25</f>
        <v>59.90417522245038</v>
      </c>
      <c r="H15" s="204" t="s">
        <v>65</v>
      </c>
      <c r="I15" s="205">
        <v>235</v>
      </c>
      <c r="J15" s="206">
        <v>18480</v>
      </c>
      <c r="K15" s="240">
        <v>526</v>
      </c>
    </row>
    <row r="16" spans="1:11" ht="12" customHeight="1">
      <c r="A16" s="8" t="s">
        <v>18</v>
      </c>
      <c r="B16" s="61" t="s">
        <v>165</v>
      </c>
      <c r="C16" s="62" t="s">
        <v>166</v>
      </c>
      <c r="D16" s="61">
        <v>16755</v>
      </c>
      <c r="E16" s="63">
        <v>18469</v>
      </c>
      <c r="F16" s="18" t="s">
        <v>52</v>
      </c>
      <c r="G16" s="64">
        <f t="shared" si="1"/>
        <v>60.43805612594114</v>
      </c>
      <c r="H16" s="65" t="s">
        <v>65</v>
      </c>
      <c r="I16" s="72">
        <v>70</v>
      </c>
      <c r="J16" s="189">
        <v>7100</v>
      </c>
      <c r="K16" s="230">
        <v>198</v>
      </c>
    </row>
    <row r="17" spans="1:11" ht="12" customHeight="1">
      <c r="A17" s="8" t="s">
        <v>19</v>
      </c>
      <c r="B17" s="61" t="s">
        <v>182</v>
      </c>
      <c r="C17" s="62" t="s">
        <v>181</v>
      </c>
      <c r="D17" s="61">
        <v>16748</v>
      </c>
      <c r="E17" s="63">
        <v>18738</v>
      </c>
      <c r="F17" s="18" t="s">
        <v>51</v>
      </c>
      <c r="G17" s="64">
        <f t="shared" si="1"/>
        <v>59.7015742642026</v>
      </c>
      <c r="H17" s="65" t="s">
        <v>65</v>
      </c>
      <c r="I17" s="72">
        <v>83</v>
      </c>
      <c r="J17" s="189">
        <v>6255</v>
      </c>
      <c r="K17" s="230">
        <v>175</v>
      </c>
    </row>
    <row r="18" spans="1:11" s="6" customFormat="1" ht="12" customHeight="1">
      <c r="A18" s="8" t="s">
        <v>20</v>
      </c>
      <c r="B18" s="39" t="s">
        <v>243</v>
      </c>
      <c r="C18" s="40" t="s">
        <v>244</v>
      </c>
      <c r="D18" s="17">
        <v>16690</v>
      </c>
      <c r="E18" s="22">
        <v>16296</v>
      </c>
      <c r="F18" s="19" t="s">
        <v>24</v>
      </c>
      <c r="G18" s="27">
        <f t="shared" si="1"/>
        <v>66.3874058863792</v>
      </c>
      <c r="H18" s="23" t="s">
        <v>65</v>
      </c>
      <c r="I18" s="55">
        <v>59</v>
      </c>
      <c r="J18" s="50">
        <v>5964</v>
      </c>
      <c r="K18" s="115">
        <v>167</v>
      </c>
    </row>
    <row r="19" spans="1:11" ht="12" customHeight="1">
      <c r="A19" s="8" t="s">
        <v>21</v>
      </c>
      <c r="B19" s="61" t="s">
        <v>169</v>
      </c>
      <c r="C19" s="62" t="s">
        <v>170</v>
      </c>
      <c r="D19" s="61">
        <v>16760</v>
      </c>
      <c r="E19" s="63">
        <v>19065</v>
      </c>
      <c r="F19" s="18" t="s">
        <v>52</v>
      </c>
      <c r="G19" s="64">
        <f t="shared" si="1"/>
        <v>58.8062970568104</v>
      </c>
      <c r="H19" s="23" t="s">
        <v>65</v>
      </c>
      <c r="I19" s="72">
        <v>33</v>
      </c>
      <c r="J19" s="189">
        <v>2993</v>
      </c>
      <c r="K19" s="230">
        <v>80</v>
      </c>
    </row>
    <row r="20" spans="1:11" ht="12" customHeight="1">
      <c r="A20" s="8" t="s">
        <v>26</v>
      </c>
      <c r="B20" s="100" t="s">
        <v>171</v>
      </c>
      <c r="C20" s="171" t="s">
        <v>280</v>
      </c>
      <c r="D20" s="61">
        <v>16707</v>
      </c>
      <c r="E20" s="63">
        <v>20260</v>
      </c>
      <c r="F20" s="19" t="s">
        <v>23</v>
      </c>
      <c r="G20" s="64">
        <f t="shared" si="1"/>
        <v>55.53456536618754</v>
      </c>
      <c r="H20" s="65" t="s">
        <v>65</v>
      </c>
      <c r="I20" s="72">
        <v>23</v>
      </c>
      <c r="J20" s="189">
        <v>1860</v>
      </c>
      <c r="K20" s="230">
        <v>60</v>
      </c>
    </row>
    <row r="21" spans="1:11" s="3" customFormat="1" ht="12" customHeight="1">
      <c r="A21" s="8" t="s">
        <v>22</v>
      </c>
      <c r="B21" s="17" t="s">
        <v>191</v>
      </c>
      <c r="C21" s="35" t="s">
        <v>192</v>
      </c>
      <c r="D21" s="173">
        <v>16747</v>
      </c>
      <c r="E21" s="22">
        <v>20356</v>
      </c>
      <c r="F21" s="18" t="s">
        <v>51</v>
      </c>
      <c r="G21" s="27">
        <f t="shared" si="1"/>
        <v>55.27173169062286</v>
      </c>
      <c r="H21" s="23" t="s">
        <v>65</v>
      </c>
      <c r="I21" s="72">
        <v>22</v>
      </c>
      <c r="J21" s="189">
        <v>2235</v>
      </c>
      <c r="K21" s="230">
        <v>58</v>
      </c>
    </row>
    <row r="22" spans="1:11" ht="12" customHeight="1">
      <c r="A22" s="8" t="s">
        <v>42</v>
      </c>
      <c r="B22" s="61" t="s">
        <v>232</v>
      </c>
      <c r="C22" s="62" t="s">
        <v>233</v>
      </c>
      <c r="D22" s="61">
        <v>16682</v>
      </c>
      <c r="E22" s="63">
        <v>18093</v>
      </c>
      <c r="F22" s="18" t="s">
        <v>53</v>
      </c>
      <c r="G22" s="64">
        <f t="shared" si="1"/>
        <v>61.46748802190281</v>
      </c>
      <c r="H22" s="65" t="s">
        <v>65</v>
      </c>
      <c r="I22" s="72">
        <v>28</v>
      </c>
      <c r="J22" s="189">
        <v>2112</v>
      </c>
      <c r="K22" s="115">
        <v>54</v>
      </c>
    </row>
    <row r="23" spans="1:11" ht="12.75" customHeight="1">
      <c r="A23" s="8" t="s">
        <v>43</v>
      </c>
      <c r="B23" s="100" t="s">
        <v>182</v>
      </c>
      <c r="C23" s="171" t="s">
        <v>254</v>
      </c>
      <c r="D23" s="61">
        <v>16763</v>
      </c>
      <c r="E23" s="63">
        <v>19434</v>
      </c>
      <c r="F23" s="174" t="s">
        <v>55</v>
      </c>
      <c r="G23" s="64">
        <f t="shared" si="1"/>
        <v>57.79603011635866</v>
      </c>
      <c r="H23" s="65" t="s">
        <v>65</v>
      </c>
      <c r="I23" s="72">
        <v>12</v>
      </c>
      <c r="J23" s="189">
        <v>1046</v>
      </c>
      <c r="K23" s="34">
        <v>39</v>
      </c>
    </row>
    <row r="24" spans="1:11" ht="12" customHeight="1">
      <c r="A24" s="8" t="s">
        <v>44</v>
      </c>
      <c r="B24" s="61" t="s">
        <v>199</v>
      </c>
      <c r="C24" s="62" t="s">
        <v>200</v>
      </c>
      <c r="D24" s="61">
        <v>16737</v>
      </c>
      <c r="E24" s="63">
        <v>17874</v>
      </c>
      <c r="F24" s="18" t="s">
        <v>51</v>
      </c>
      <c r="G24" s="64">
        <f t="shared" si="1"/>
        <v>62.06707734428473</v>
      </c>
      <c r="H24" s="65" t="s">
        <v>65</v>
      </c>
      <c r="I24" s="72">
        <v>11</v>
      </c>
      <c r="J24" s="189">
        <v>1170</v>
      </c>
      <c r="K24" s="231">
        <v>30</v>
      </c>
    </row>
    <row r="25" spans="1:11" ht="12" customHeight="1">
      <c r="A25" s="8" t="s">
        <v>45</v>
      </c>
      <c r="B25" s="61" t="s">
        <v>203</v>
      </c>
      <c r="C25" s="62" t="s">
        <v>204</v>
      </c>
      <c r="D25" s="61">
        <v>16740</v>
      </c>
      <c r="E25" s="63">
        <v>15720</v>
      </c>
      <c r="F25" s="18" t="s">
        <v>51</v>
      </c>
      <c r="G25" s="64">
        <f t="shared" si="1"/>
        <v>67.96440793976728</v>
      </c>
      <c r="H25" s="65" t="s">
        <v>65</v>
      </c>
      <c r="I25" s="72">
        <v>12</v>
      </c>
      <c r="J25" s="189">
        <v>879</v>
      </c>
      <c r="K25" s="231">
        <v>28</v>
      </c>
    </row>
    <row r="26" spans="1:11" ht="12" customHeight="1" thickBot="1">
      <c r="A26" s="210" t="s">
        <v>27</v>
      </c>
      <c r="B26" s="211" t="s">
        <v>214</v>
      </c>
      <c r="C26" s="212" t="s">
        <v>215</v>
      </c>
      <c r="D26" s="211">
        <v>16730</v>
      </c>
      <c r="E26" s="213">
        <v>19856</v>
      </c>
      <c r="F26" s="214" t="s">
        <v>51</v>
      </c>
      <c r="G26" s="64">
        <f t="shared" si="1"/>
        <v>56.64065708418891</v>
      </c>
      <c r="H26" s="65" t="s">
        <v>65</v>
      </c>
      <c r="I26" s="221">
        <v>3</v>
      </c>
      <c r="J26" s="189">
        <v>374</v>
      </c>
      <c r="K26" s="231">
        <v>12</v>
      </c>
    </row>
    <row r="27" spans="1:11" s="2" customFormat="1" ht="18" customHeight="1" thickBot="1" thickTop="1">
      <c r="A27" s="352" t="s">
        <v>157</v>
      </c>
      <c r="B27" s="353"/>
      <c r="C27" s="353"/>
      <c r="D27" s="353"/>
      <c r="E27" s="353"/>
      <c r="F27" s="353"/>
      <c r="G27" s="354" t="s">
        <v>156</v>
      </c>
      <c r="H27" s="355"/>
      <c r="I27" s="159">
        <f>SUM(I15:I26)</f>
        <v>591</v>
      </c>
      <c r="J27" s="159">
        <f>SUM(J15:J26)</f>
        <v>50468</v>
      </c>
      <c r="K27" s="207">
        <f>SUM(K15:K26)</f>
        <v>1427</v>
      </c>
    </row>
    <row r="28" spans="1:11" ht="12" customHeight="1">
      <c r="A28" s="8" t="s">
        <v>17</v>
      </c>
      <c r="B28" s="61" t="s">
        <v>167</v>
      </c>
      <c r="C28" s="62" t="s">
        <v>168</v>
      </c>
      <c r="D28" s="61">
        <v>16758</v>
      </c>
      <c r="E28" s="63">
        <v>21092</v>
      </c>
      <c r="F28" s="18" t="s">
        <v>52</v>
      </c>
      <c r="G28" s="64">
        <f aca="true" t="shared" si="2" ref="G28:G52">($E$95-E28)/365.25</f>
        <v>53.256673511293634</v>
      </c>
      <c r="H28" s="65" t="s">
        <v>9</v>
      </c>
      <c r="I28" s="66">
        <v>38</v>
      </c>
      <c r="J28" s="189">
        <v>3783</v>
      </c>
      <c r="K28" s="230">
        <v>107</v>
      </c>
    </row>
    <row r="29" spans="1:11" s="3" customFormat="1" ht="12" customHeight="1">
      <c r="A29" s="8" t="s">
        <v>18</v>
      </c>
      <c r="B29" s="17" t="s">
        <v>189</v>
      </c>
      <c r="C29" s="35" t="s">
        <v>190</v>
      </c>
      <c r="D29" s="17">
        <v>16745</v>
      </c>
      <c r="E29" s="22">
        <v>25247</v>
      </c>
      <c r="F29" s="18" t="s">
        <v>51</v>
      </c>
      <c r="G29" s="27">
        <f t="shared" si="2"/>
        <v>41.880903490759756</v>
      </c>
      <c r="H29" s="23" t="s">
        <v>9</v>
      </c>
      <c r="I29" s="66">
        <v>18</v>
      </c>
      <c r="J29" s="189">
        <v>2548</v>
      </c>
      <c r="K29" s="230">
        <v>71</v>
      </c>
    </row>
    <row r="30" spans="1:11" s="3" customFormat="1" ht="12" customHeight="1">
      <c r="A30" s="8" t="s">
        <v>19</v>
      </c>
      <c r="B30" s="39" t="s">
        <v>247</v>
      </c>
      <c r="C30" s="39" t="s">
        <v>248</v>
      </c>
      <c r="D30" s="17">
        <v>16695</v>
      </c>
      <c r="E30" s="22">
        <v>22143</v>
      </c>
      <c r="F30" s="19" t="s">
        <v>24</v>
      </c>
      <c r="G30" s="27">
        <f t="shared" si="2"/>
        <v>50.379192334017795</v>
      </c>
      <c r="H30" s="23" t="s">
        <v>9</v>
      </c>
      <c r="I30" s="66">
        <v>16</v>
      </c>
      <c r="J30" s="189">
        <v>2251</v>
      </c>
      <c r="K30" s="230">
        <v>61</v>
      </c>
    </row>
    <row r="31" spans="1:11" ht="12" customHeight="1">
      <c r="A31" s="8" t="s">
        <v>20</v>
      </c>
      <c r="B31" s="100" t="s">
        <v>216</v>
      </c>
      <c r="C31" s="172" t="s">
        <v>281</v>
      </c>
      <c r="D31" s="61">
        <v>16703</v>
      </c>
      <c r="E31" s="63">
        <v>22839</v>
      </c>
      <c r="F31" s="19" t="s">
        <v>23</v>
      </c>
      <c r="G31" s="64">
        <f t="shared" si="2"/>
        <v>48.473648186173854</v>
      </c>
      <c r="H31" s="65" t="s">
        <v>9</v>
      </c>
      <c r="I31" s="66">
        <v>25</v>
      </c>
      <c r="J31" s="189">
        <v>1826</v>
      </c>
      <c r="K31" s="230">
        <v>59</v>
      </c>
    </row>
    <row r="32" spans="1:11" ht="12" customHeight="1">
      <c r="A32" s="8" t="s">
        <v>21</v>
      </c>
      <c r="B32" s="61" t="s">
        <v>230</v>
      </c>
      <c r="C32" s="62" t="s">
        <v>231</v>
      </c>
      <c r="D32" s="61">
        <v>16681</v>
      </c>
      <c r="E32" s="63">
        <v>22144</v>
      </c>
      <c r="F32" s="18" t="s">
        <v>53</v>
      </c>
      <c r="G32" s="64">
        <f t="shared" si="2"/>
        <v>50.37645448323067</v>
      </c>
      <c r="H32" s="65" t="s">
        <v>9</v>
      </c>
      <c r="I32" s="66">
        <v>18</v>
      </c>
      <c r="J32" s="189">
        <v>2165</v>
      </c>
      <c r="K32" s="115">
        <v>53</v>
      </c>
    </row>
    <row r="33" spans="1:11" ht="12" customHeight="1">
      <c r="A33" s="8" t="s">
        <v>26</v>
      </c>
      <c r="B33" s="100" t="s">
        <v>230</v>
      </c>
      <c r="C33" s="171" t="s">
        <v>277</v>
      </c>
      <c r="D33" s="61">
        <v>16704</v>
      </c>
      <c r="E33" s="63">
        <v>25158</v>
      </c>
      <c r="F33" s="19" t="s">
        <v>23</v>
      </c>
      <c r="G33" s="64">
        <f t="shared" si="2"/>
        <v>42.12457221081451</v>
      </c>
      <c r="H33" s="65" t="s">
        <v>9</v>
      </c>
      <c r="I33" s="66">
        <v>21</v>
      </c>
      <c r="J33" s="189">
        <v>1600</v>
      </c>
      <c r="K33" s="231">
        <v>53</v>
      </c>
    </row>
    <row r="34" spans="1:11" ht="12.75" customHeight="1">
      <c r="A34" s="8" t="s">
        <v>22</v>
      </c>
      <c r="B34" s="100" t="s">
        <v>210</v>
      </c>
      <c r="C34" s="171" t="s">
        <v>258</v>
      </c>
      <c r="D34" s="61">
        <v>16696</v>
      </c>
      <c r="E34" s="63">
        <v>23850</v>
      </c>
      <c r="F34" s="41" t="s">
        <v>61</v>
      </c>
      <c r="G34" s="64">
        <f t="shared" si="2"/>
        <v>45.7056810403833</v>
      </c>
      <c r="H34" s="65" t="s">
        <v>9</v>
      </c>
      <c r="I34" s="54">
        <v>21</v>
      </c>
      <c r="J34" s="50">
        <v>1558</v>
      </c>
      <c r="K34" s="115">
        <v>53</v>
      </c>
    </row>
    <row r="35" spans="1:11" ht="12" customHeight="1">
      <c r="A35" s="8" t="s">
        <v>42</v>
      </c>
      <c r="B35" s="100" t="s">
        <v>210</v>
      </c>
      <c r="C35" s="171" t="s">
        <v>284</v>
      </c>
      <c r="D35" s="61">
        <v>16706</v>
      </c>
      <c r="E35" s="63">
        <v>25668</v>
      </c>
      <c r="F35" s="19" t="s">
        <v>23</v>
      </c>
      <c r="G35" s="64">
        <f t="shared" si="2"/>
        <v>40.72826830937714</v>
      </c>
      <c r="H35" s="23" t="s">
        <v>9</v>
      </c>
      <c r="I35" s="66">
        <v>20</v>
      </c>
      <c r="J35" s="189">
        <v>1463</v>
      </c>
      <c r="K35" s="230">
        <v>48</v>
      </c>
    </row>
    <row r="36" spans="1:11" s="3" customFormat="1" ht="12" customHeight="1">
      <c r="A36" s="8" t="s">
        <v>43</v>
      </c>
      <c r="B36" s="39" t="s">
        <v>249</v>
      </c>
      <c r="C36" s="40" t="s">
        <v>250</v>
      </c>
      <c r="D36" s="17">
        <v>16693</v>
      </c>
      <c r="E36" s="22">
        <v>23149</v>
      </c>
      <c r="F36" s="19" t="s">
        <v>24</v>
      </c>
      <c r="G36" s="27">
        <f t="shared" si="2"/>
        <v>47.624914442162904</v>
      </c>
      <c r="H36" s="23" t="s">
        <v>9</v>
      </c>
      <c r="I36" s="66">
        <v>16</v>
      </c>
      <c r="J36" s="189">
        <v>1980</v>
      </c>
      <c r="K36" s="230">
        <v>47</v>
      </c>
    </row>
    <row r="37" spans="1:11" ht="12" customHeight="1">
      <c r="A37" s="8" t="s">
        <v>44</v>
      </c>
      <c r="B37" s="17" t="s">
        <v>193</v>
      </c>
      <c r="C37" s="35" t="s">
        <v>194</v>
      </c>
      <c r="D37" s="17">
        <v>16752</v>
      </c>
      <c r="E37" s="22">
        <v>24204</v>
      </c>
      <c r="F37" s="18" t="s">
        <v>51</v>
      </c>
      <c r="G37" s="27">
        <f t="shared" si="2"/>
        <v>44.73648186173853</v>
      </c>
      <c r="H37" s="23" t="s">
        <v>9</v>
      </c>
      <c r="I37" s="66">
        <v>17</v>
      </c>
      <c r="J37" s="189">
        <v>1701</v>
      </c>
      <c r="K37" s="230">
        <v>43</v>
      </c>
    </row>
    <row r="38" spans="1:11" ht="12" customHeight="1">
      <c r="A38" s="8" t="s">
        <v>45</v>
      </c>
      <c r="B38" s="100" t="s">
        <v>288</v>
      </c>
      <c r="C38" s="171" t="s">
        <v>289</v>
      </c>
      <c r="D38" s="61">
        <v>16708</v>
      </c>
      <c r="E38" s="63">
        <v>22850</v>
      </c>
      <c r="F38" s="19" t="s">
        <v>23</v>
      </c>
      <c r="G38" s="64">
        <f t="shared" si="2"/>
        <v>48.4435318275154</v>
      </c>
      <c r="H38" s="65" t="s">
        <v>9</v>
      </c>
      <c r="I38" s="66">
        <v>18</v>
      </c>
      <c r="J38" s="189">
        <v>1344</v>
      </c>
      <c r="K38" s="230">
        <v>43</v>
      </c>
    </row>
    <row r="39" spans="1:11" ht="12.75" customHeight="1">
      <c r="A39" s="8" t="s">
        <v>27</v>
      </c>
      <c r="B39" s="100" t="s">
        <v>259</v>
      </c>
      <c r="C39" s="171" t="s">
        <v>260</v>
      </c>
      <c r="D39" s="61">
        <v>16698</v>
      </c>
      <c r="E39" s="63">
        <v>25807</v>
      </c>
      <c r="F39" s="41" t="s">
        <v>61</v>
      </c>
      <c r="G39" s="64">
        <f t="shared" si="2"/>
        <v>40.34770704996578</v>
      </c>
      <c r="H39" s="65" t="s">
        <v>9</v>
      </c>
      <c r="I39" s="54">
        <v>17</v>
      </c>
      <c r="J39" s="50">
        <v>1470</v>
      </c>
      <c r="K39" s="115">
        <v>42</v>
      </c>
    </row>
    <row r="40" spans="1:11" ht="12.75" customHeight="1">
      <c r="A40" s="8" t="s">
        <v>28</v>
      </c>
      <c r="B40" s="100" t="s">
        <v>261</v>
      </c>
      <c r="C40" s="171" t="s">
        <v>262</v>
      </c>
      <c r="D40" s="61">
        <v>16699</v>
      </c>
      <c r="E40" s="63">
        <v>24609</v>
      </c>
      <c r="F40" s="41" t="s">
        <v>61</v>
      </c>
      <c r="G40" s="64">
        <f t="shared" si="2"/>
        <v>43.62765229295003</v>
      </c>
      <c r="H40" s="65" t="s">
        <v>9</v>
      </c>
      <c r="I40" s="54">
        <v>18</v>
      </c>
      <c r="J40" s="50">
        <v>1358</v>
      </c>
      <c r="K40" s="115">
        <v>42</v>
      </c>
    </row>
    <row r="41" spans="1:11" ht="12" customHeight="1">
      <c r="A41" s="8" t="s">
        <v>29</v>
      </c>
      <c r="B41" s="61" t="s">
        <v>197</v>
      </c>
      <c r="C41" s="62" t="s">
        <v>198</v>
      </c>
      <c r="D41" s="61">
        <v>16753</v>
      </c>
      <c r="E41" s="63">
        <v>23015</v>
      </c>
      <c r="F41" s="18" t="s">
        <v>51</v>
      </c>
      <c r="G41" s="64">
        <f t="shared" si="2"/>
        <v>47.9917864476386</v>
      </c>
      <c r="H41" s="65" t="s">
        <v>9</v>
      </c>
      <c r="I41" s="66">
        <v>13</v>
      </c>
      <c r="J41" s="189">
        <v>1458</v>
      </c>
      <c r="K41" s="231">
        <v>40</v>
      </c>
    </row>
    <row r="42" spans="1:11" s="3" customFormat="1" ht="12" customHeight="1">
      <c r="A42" s="8" t="s">
        <v>30</v>
      </c>
      <c r="B42" s="100" t="s">
        <v>199</v>
      </c>
      <c r="C42" s="171" t="s">
        <v>251</v>
      </c>
      <c r="D42" s="61">
        <v>16694</v>
      </c>
      <c r="E42" s="63">
        <v>22514</v>
      </c>
      <c r="F42" s="19" t="s">
        <v>24</v>
      </c>
      <c r="G42" s="64">
        <f t="shared" si="2"/>
        <v>49.36344969199179</v>
      </c>
      <c r="H42" s="65" t="s">
        <v>9</v>
      </c>
      <c r="I42" s="66">
        <v>19</v>
      </c>
      <c r="J42" s="189">
        <v>1341</v>
      </c>
      <c r="K42" s="230">
        <v>35</v>
      </c>
    </row>
    <row r="43" spans="1:11" ht="12" customHeight="1">
      <c r="A43" s="8" t="s">
        <v>31</v>
      </c>
      <c r="B43" s="61" t="s">
        <v>171</v>
      </c>
      <c r="C43" s="62" t="s">
        <v>172</v>
      </c>
      <c r="D43" s="61">
        <v>16757</v>
      </c>
      <c r="E43" s="63">
        <v>21915</v>
      </c>
      <c r="F43" s="18" t="s">
        <v>52</v>
      </c>
      <c r="G43" s="64">
        <f t="shared" si="2"/>
        <v>51.00342231348392</v>
      </c>
      <c r="H43" s="65" t="s">
        <v>9</v>
      </c>
      <c r="I43" s="66">
        <v>11</v>
      </c>
      <c r="J43" s="189">
        <v>1253</v>
      </c>
      <c r="K43" s="230">
        <v>35</v>
      </c>
    </row>
    <row r="44" spans="1:11" ht="12.75" customHeight="1">
      <c r="A44" s="8" t="s">
        <v>32</v>
      </c>
      <c r="B44" s="171" t="s">
        <v>255</v>
      </c>
      <c r="C44" s="171" t="s">
        <v>177</v>
      </c>
      <c r="D44" s="61">
        <v>16764</v>
      </c>
      <c r="E44" s="63">
        <v>24610</v>
      </c>
      <c r="F44" s="174" t="s">
        <v>55</v>
      </c>
      <c r="G44" s="64">
        <f t="shared" si="2"/>
        <v>43.624914442162904</v>
      </c>
      <c r="H44" s="65" t="s">
        <v>9</v>
      </c>
      <c r="I44" s="66">
        <v>7</v>
      </c>
      <c r="J44" s="189">
        <v>766</v>
      </c>
      <c r="K44" s="115">
        <v>29</v>
      </c>
    </row>
    <row r="45" spans="1:11" ht="12.75" customHeight="1">
      <c r="A45" s="8" t="s">
        <v>33</v>
      </c>
      <c r="B45" s="171" t="s">
        <v>263</v>
      </c>
      <c r="C45" s="171" t="s">
        <v>264</v>
      </c>
      <c r="D45" s="61">
        <v>16698</v>
      </c>
      <c r="E45" s="63">
        <v>24354</v>
      </c>
      <c r="F45" s="41" t="s">
        <v>61</v>
      </c>
      <c r="G45" s="64">
        <f t="shared" si="2"/>
        <v>44.32580424366872</v>
      </c>
      <c r="H45" s="65" t="s">
        <v>9</v>
      </c>
      <c r="I45" s="54">
        <v>10</v>
      </c>
      <c r="J45" s="50">
        <v>736</v>
      </c>
      <c r="K45" s="115">
        <v>26</v>
      </c>
    </row>
    <row r="46" spans="1:11" s="3" customFormat="1" ht="12" customHeight="1">
      <c r="A46" s="8" t="s">
        <v>34</v>
      </c>
      <c r="B46" s="39" t="s">
        <v>252</v>
      </c>
      <c r="C46" s="40" t="s">
        <v>253</v>
      </c>
      <c r="D46" s="61">
        <v>16689</v>
      </c>
      <c r="E46" s="22">
        <v>24789</v>
      </c>
      <c r="F46" s="19" t="s">
        <v>24</v>
      </c>
      <c r="G46" s="27">
        <f t="shared" si="2"/>
        <v>43.134839151266256</v>
      </c>
      <c r="H46" s="23" t="s">
        <v>9</v>
      </c>
      <c r="I46" s="66">
        <v>10</v>
      </c>
      <c r="J46" s="189">
        <v>712</v>
      </c>
      <c r="K46" s="230">
        <v>21</v>
      </c>
    </row>
    <row r="47" spans="1:11" ht="12" customHeight="1">
      <c r="A47" s="8" t="s">
        <v>35</v>
      </c>
      <c r="B47" s="61" t="s">
        <v>178</v>
      </c>
      <c r="C47" s="62" t="s">
        <v>179</v>
      </c>
      <c r="D47" s="61">
        <v>16759</v>
      </c>
      <c r="E47" s="63">
        <v>23133</v>
      </c>
      <c r="F47" s="18" t="s">
        <v>52</v>
      </c>
      <c r="G47" s="64">
        <f t="shared" si="2"/>
        <v>47.66872005475702</v>
      </c>
      <c r="H47" s="65" t="s">
        <v>9</v>
      </c>
      <c r="I47" s="66">
        <v>6</v>
      </c>
      <c r="J47" s="189">
        <v>677</v>
      </c>
      <c r="K47" s="230">
        <v>18</v>
      </c>
    </row>
    <row r="48" spans="1:11" ht="12" customHeight="1">
      <c r="A48" s="8" t="s">
        <v>36</v>
      </c>
      <c r="B48" s="61" t="s">
        <v>208</v>
      </c>
      <c r="C48" s="62" t="s">
        <v>209</v>
      </c>
      <c r="D48" s="61">
        <v>16738</v>
      </c>
      <c r="E48" s="63">
        <v>23829</v>
      </c>
      <c r="F48" s="18" t="s">
        <v>51</v>
      </c>
      <c r="G48" s="64">
        <f t="shared" si="2"/>
        <v>45.76317590691308</v>
      </c>
      <c r="H48" s="65" t="s">
        <v>9</v>
      </c>
      <c r="I48" s="66">
        <v>6</v>
      </c>
      <c r="J48" s="189">
        <v>542</v>
      </c>
      <c r="K48" s="230">
        <v>18</v>
      </c>
    </row>
    <row r="49" spans="1:11" ht="12" customHeight="1">
      <c r="A49" s="8" t="s">
        <v>37</v>
      </c>
      <c r="B49" s="61" t="s">
        <v>167</v>
      </c>
      <c r="C49" s="62" t="s">
        <v>207</v>
      </c>
      <c r="D49" s="61">
        <v>16746</v>
      </c>
      <c r="E49" s="63">
        <v>21404</v>
      </c>
      <c r="F49" s="18" t="s">
        <v>51</v>
      </c>
      <c r="G49" s="64">
        <f t="shared" si="2"/>
        <v>52.40246406570842</v>
      </c>
      <c r="H49" s="65" t="s">
        <v>9</v>
      </c>
      <c r="I49" s="66">
        <v>4</v>
      </c>
      <c r="J49" s="189">
        <v>554</v>
      </c>
      <c r="K49" s="230">
        <v>14</v>
      </c>
    </row>
    <row r="50" spans="1:11" ht="12" customHeight="1">
      <c r="A50" s="8" t="s">
        <v>38</v>
      </c>
      <c r="B50" s="61" t="s">
        <v>210</v>
      </c>
      <c r="C50" s="62" t="s">
        <v>211</v>
      </c>
      <c r="D50" s="61">
        <v>16729</v>
      </c>
      <c r="E50" s="36">
        <v>24492</v>
      </c>
      <c r="F50" s="18" t="s">
        <v>51</v>
      </c>
      <c r="G50" s="64">
        <f t="shared" si="2"/>
        <v>43.94798083504449</v>
      </c>
      <c r="H50" s="65" t="s">
        <v>9</v>
      </c>
      <c r="I50" s="66">
        <v>4</v>
      </c>
      <c r="J50" s="189">
        <v>471</v>
      </c>
      <c r="K50" s="230">
        <v>14</v>
      </c>
    </row>
    <row r="51" spans="1:11" s="3" customFormat="1" ht="12" customHeight="1">
      <c r="A51" s="8" t="s">
        <v>39</v>
      </c>
      <c r="B51" s="61" t="s">
        <v>216</v>
      </c>
      <c r="C51" s="62" t="s">
        <v>217</v>
      </c>
      <c r="D51" s="61">
        <v>16731</v>
      </c>
      <c r="E51" s="63">
        <v>23995</v>
      </c>
      <c r="F51" s="18" t="s">
        <v>51</v>
      </c>
      <c r="G51" s="64">
        <f t="shared" si="2"/>
        <v>45.308692676249144</v>
      </c>
      <c r="H51" s="65" t="s">
        <v>9</v>
      </c>
      <c r="I51" s="66">
        <v>3</v>
      </c>
      <c r="J51" s="189">
        <v>374</v>
      </c>
      <c r="K51" s="230">
        <v>12</v>
      </c>
    </row>
    <row r="52" spans="1:11" s="3" customFormat="1" ht="12" customHeight="1" thickBot="1">
      <c r="A52" s="210" t="s">
        <v>40</v>
      </c>
      <c r="B52" s="215" t="s">
        <v>220</v>
      </c>
      <c r="C52" s="216" t="s">
        <v>221</v>
      </c>
      <c r="D52" s="215">
        <v>16750</v>
      </c>
      <c r="E52" s="217">
        <v>24382</v>
      </c>
      <c r="F52" s="214" t="s">
        <v>51</v>
      </c>
      <c r="G52" s="27">
        <f t="shared" si="2"/>
        <v>44.24914442162902</v>
      </c>
      <c r="H52" s="23" t="s">
        <v>9</v>
      </c>
      <c r="I52" s="66">
        <v>3</v>
      </c>
      <c r="J52" s="189">
        <v>340</v>
      </c>
      <c r="K52" s="230">
        <v>9</v>
      </c>
    </row>
    <row r="53" spans="1:11" s="2" customFormat="1" ht="18" customHeight="1" thickBot="1" thickTop="1">
      <c r="A53" s="352" t="s">
        <v>160</v>
      </c>
      <c r="B53" s="353"/>
      <c r="C53" s="353"/>
      <c r="D53" s="353"/>
      <c r="E53" s="353"/>
      <c r="F53" s="353"/>
      <c r="G53" s="354" t="s">
        <v>156</v>
      </c>
      <c r="H53" s="355"/>
      <c r="I53" s="159">
        <f>SUM(I28:I52)</f>
        <v>359</v>
      </c>
      <c r="J53" s="159">
        <f>SUM(J28:J52)</f>
        <v>34271</v>
      </c>
      <c r="K53" s="207">
        <f>SUM(K28:K52)</f>
        <v>993</v>
      </c>
    </row>
    <row r="54" spans="1:11" s="3" customFormat="1" ht="12" customHeight="1">
      <c r="A54" s="8" t="s">
        <v>17</v>
      </c>
      <c r="B54" s="100" t="s">
        <v>245</v>
      </c>
      <c r="C54" s="171" t="s">
        <v>246</v>
      </c>
      <c r="D54" s="61">
        <v>16691</v>
      </c>
      <c r="E54" s="63">
        <v>26121</v>
      </c>
      <c r="F54" s="19" t="s">
        <v>24</v>
      </c>
      <c r="G54" s="64">
        <f aca="true" t="shared" si="3" ref="G54:G65">($E$95-E54)/365.25</f>
        <v>39.488021902806295</v>
      </c>
      <c r="H54" s="65" t="s">
        <v>12</v>
      </c>
      <c r="I54" s="66">
        <v>43</v>
      </c>
      <c r="J54" s="189">
        <v>4102</v>
      </c>
      <c r="K54" s="230">
        <v>114</v>
      </c>
    </row>
    <row r="55" spans="1:11" ht="12.75" customHeight="1">
      <c r="A55" s="8" t="s">
        <v>18</v>
      </c>
      <c r="B55" s="100" t="s">
        <v>256</v>
      </c>
      <c r="C55" s="171" t="s">
        <v>257</v>
      </c>
      <c r="D55" s="61">
        <v>16700</v>
      </c>
      <c r="E55" s="63">
        <v>29819</v>
      </c>
      <c r="F55" s="41" t="s">
        <v>61</v>
      </c>
      <c r="G55" s="64">
        <f t="shared" si="3"/>
        <v>29.363449691991786</v>
      </c>
      <c r="H55" s="65" t="s">
        <v>12</v>
      </c>
      <c r="I55" s="54">
        <v>23</v>
      </c>
      <c r="J55" s="50">
        <v>1767</v>
      </c>
      <c r="K55" s="115">
        <v>56</v>
      </c>
    </row>
    <row r="56" spans="1:11" s="3" customFormat="1" ht="12" customHeight="1">
      <c r="A56" s="8" t="s">
        <v>19</v>
      </c>
      <c r="B56" s="100" t="s">
        <v>227</v>
      </c>
      <c r="C56" s="171" t="s">
        <v>283</v>
      </c>
      <c r="D56" s="61">
        <v>16715</v>
      </c>
      <c r="E56" s="63">
        <v>30952</v>
      </c>
      <c r="F56" s="19" t="s">
        <v>23</v>
      </c>
      <c r="G56" s="64">
        <f t="shared" si="3"/>
        <v>26.261464750171115</v>
      </c>
      <c r="H56" s="65" t="s">
        <v>12</v>
      </c>
      <c r="I56" s="66">
        <v>19</v>
      </c>
      <c r="J56" s="189">
        <v>1568</v>
      </c>
      <c r="K56" s="230">
        <v>53</v>
      </c>
    </row>
    <row r="57" spans="1:11" ht="12" customHeight="1">
      <c r="A57" s="8" t="s">
        <v>20</v>
      </c>
      <c r="B57" s="61" t="s">
        <v>285</v>
      </c>
      <c r="C57" s="172" t="s">
        <v>286</v>
      </c>
      <c r="D57" s="61">
        <v>16705</v>
      </c>
      <c r="E57" s="63">
        <v>26926</v>
      </c>
      <c r="F57" s="19" t="s">
        <v>23</v>
      </c>
      <c r="G57" s="64">
        <f t="shared" si="3"/>
        <v>37.28405201916495</v>
      </c>
      <c r="H57" s="65" t="s">
        <v>12</v>
      </c>
      <c r="I57" s="66">
        <v>19</v>
      </c>
      <c r="J57" s="189">
        <v>1353</v>
      </c>
      <c r="K57" s="230">
        <v>47</v>
      </c>
    </row>
    <row r="58" spans="1:11" ht="12" customHeight="1">
      <c r="A58" s="8" t="s">
        <v>21</v>
      </c>
      <c r="B58" s="17" t="s">
        <v>201</v>
      </c>
      <c r="C58" s="35" t="s">
        <v>202</v>
      </c>
      <c r="D58" s="17">
        <v>16733</v>
      </c>
      <c r="E58" s="22">
        <v>25962</v>
      </c>
      <c r="F58" s="18" t="s">
        <v>51</v>
      </c>
      <c r="G58" s="27">
        <f t="shared" si="3"/>
        <v>39.9233401779603</v>
      </c>
      <c r="H58" s="23" t="s">
        <v>12</v>
      </c>
      <c r="I58" s="66">
        <v>10</v>
      </c>
      <c r="J58" s="189">
        <v>1066</v>
      </c>
      <c r="K58" s="115">
        <v>30</v>
      </c>
    </row>
    <row r="59" spans="1:11" ht="12" customHeight="1">
      <c r="A59" s="8" t="s">
        <v>26</v>
      </c>
      <c r="B59" s="61" t="s">
        <v>173</v>
      </c>
      <c r="C59" s="62" t="s">
        <v>166</v>
      </c>
      <c r="D59" s="61">
        <v>16756</v>
      </c>
      <c r="E59" s="63">
        <v>29335</v>
      </c>
      <c r="F59" s="18" t="s">
        <v>52</v>
      </c>
      <c r="G59" s="64">
        <f t="shared" si="3"/>
        <v>30.688569472963724</v>
      </c>
      <c r="H59" s="65" t="s">
        <v>12</v>
      </c>
      <c r="I59" s="72">
        <v>7</v>
      </c>
      <c r="J59" s="61">
        <v>834</v>
      </c>
      <c r="K59" s="231">
        <v>22</v>
      </c>
    </row>
    <row r="60" spans="1:11" s="3" customFormat="1" ht="12" customHeight="1">
      <c r="A60" s="8" t="s">
        <v>22</v>
      </c>
      <c r="B60" s="17" t="s">
        <v>205</v>
      </c>
      <c r="C60" s="35" t="s">
        <v>206</v>
      </c>
      <c r="D60" s="17">
        <v>16744</v>
      </c>
      <c r="E60" s="22">
        <v>27323</v>
      </c>
      <c r="F60" s="18" t="s">
        <v>51</v>
      </c>
      <c r="G60" s="27">
        <f t="shared" si="3"/>
        <v>36.19712525667351</v>
      </c>
      <c r="H60" s="23" t="s">
        <v>12</v>
      </c>
      <c r="I60" s="72">
        <v>6</v>
      </c>
      <c r="J60" s="61">
        <v>702</v>
      </c>
      <c r="K60" s="231">
        <v>20</v>
      </c>
    </row>
    <row r="61" spans="1:11" ht="12" customHeight="1">
      <c r="A61" s="8" t="s">
        <v>42</v>
      </c>
      <c r="B61" s="61" t="s">
        <v>174</v>
      </c>
      <c r="C61" s="61" t="s">
        <v>175</v>
      </c>
      <c r="D61" s="73">
        <v>16761</v>
      </c>
      <c r="E61" s="101">
        <v>27294</v>
      </c>
      <c r="F61" s="18" t="s">
        <v>52</v>
      </c>
      <c r="G61" s="102">
        <f t="shared" si="3"/>
        <v>36.276522929500345</v>
      </c>
      <c r="H61" s="65" t="s">
        <v>12</v>
      </c>
      <c r="I61" s="66">
        <v>8</v>
      </c>
      <c r="J61" s="189">
        <v>717</v>
      </c>
      <c r="K61" s="230">
        <v>19</v>
      </c>
    </row>
    <row r="62" spans="1:11" ht="12.75" customHeight="1">
      <c r="A62" s="8" t="s">
        <v>43</v>
      </c>
      <c r="B62" s="100" t="s">
        <v>230</v>
      </c>
      <c r="C62" s="100" t="s">
        <v>267</v>
      </c>
      <c r="D62" s="73">
        <v>16726</v>
      </c>
      <c r="E62" s="101">
        <v>29658</v>
      </c>
      <c r="F62" s="41" t="s">
        <v>163</v>
      </c>
      <c r="G62" s="102">
        <f t="shared" si="3"/>
        <v>29.804243668720055</v>
      </c>
      <c r="H62" s="65" t="s">
        <v>12</v>
      </c>
      <c r="I62" s="54">
        <v>6</v>
      </c>
      <c r="J62" s="50">
        <v>540</v>
      </c>
      <c r="K62" s="115">
        <v>19</v>
      </c>
    </row>
    <row r="63" spans="1:11" ht="12.75" customHeight="1">
      <c r="A63" s="8" t="s">
        <v>44</v>
      </c>
      <c r="B63" s="100" t="s">
        <v>268</v>
      </c>
      <c r="C63" s="100" t="s">
        <v>269</v>
      </c>
      <c r="D63" s="73">
        <v>16725</v>
      </c>
      <c r="E63" s="101">
        <v>28445</v>
      </c>
      <c r="F63" s="41" t="s">
        <v>163</v>
      </c>
      <c r="G63" s="102">
        <f t="shared" si="3"/>
        <v>33.125256673511295</v>
      </c>
      <c r="H63" s="65" t="s">
        <v>12</v>
      </c>
      <c r="I63" s="54">
        <v>4</v>
      </c>
      <c r="J63" s="50">
        <v>406</v>
      </c>
      <c r="K63" s="34">
        <v>13</v>
      </c>
    </row>
    <row r="64" spans="1:11" ht="12.75" customHeight="1">
      <c r="A64" s="8" t="s">
        <v>45</v>
      </c>
      <c r="B64" s="100" t="s">
        <v>270</v>
      </c>
      <c r="C64" s="100" t="s">
        <v>271</v>
      </c>
      <c r="D64" s="73">
        <v>16727</v>
      </c>
      <c r="E64" s="101">
        <v>30263</v>
      </c>
      <c r="F64" s="41" t="s">
        <v>163</v>
      </c>
      <c r="G64" s="102">
        <f t="shared" si="3"/>
        <v>28.147843942505133</v>
      </c>
      <c r="H64" s="65" t="s">
        <v>12</v>
      </c>
      <c r="I64" s="54">
        <v>4</v>
      </c>
      <c r="J64" s="50">
        <v>359</v>
      </c>
      <c r="K64" s="34">
        <v>12</v>
      </c>
    </row>
    <row r="65" spans="1:11" ht="12" customHeight="1" thickBot="1">
      <c r="A65" s="210" t="s">
        <v>27</v>
      </c>
      <c r="B65" s="211" t="s">
        <v>222</v>
      </c>
      <c r="C65" s="211" t="s">
        <v>223</v>
      </c>
      <c r="D65" s="218">
        <v>16741</v>
      </c>
      <c r="E65" s="219">
        <v>27066</v>
      </c>
      <c r="F65" s="214" t="s">
        <v>51</v>
      </c>
      <c r="G65" s="102">
        <f t="shared" si="3"/>
        <v>36.90075290896646</v>
      </c>
      <c r="H65" s="65" t="s">
        <v>12</v>
      </c>
      <c r="I65" s="66">
        <v>2</v>
      </c>
      <c r="J65" s="189">
        <v>308</v>
      </c>
      <c r="K65" s="231">
        <v>8</v>
      </c>
    </row>
    <row r="66" spans="1:11" s="2" customFormat="1" ht="18" customHeight="1" thickBot="1" thickTop="1">
      <c r="A66" s="352" t="s">
        <v>158</v>
      </c>
      <c r="B66" s="353"/>
      <c r="C66" s="353"/>
      <c r="D66" s="353"/>
      <c r="E66" s="353"/>
      <c r="F66" s="353"/>
      <c r="G66" s="354" t="s">
        <v>156</v>
      </c>
      <c r="H66" s="355"/>
      <c r="I66" s="159">
        <f>SUM(I54:I65)</f>
        <v>151</v>
      </c>
      <c r="J66" s="159">
        <f>SUM(J54:J65)</f>
        <v>13722</v>
      </c>
      <c r="K66" s="207">
        <f>SUM(K54:K65)</f>
        <v>413</v>
      </c>
    </row>
    <row r="67" spans="1:11" ht="12" customHeight="1" thickTop="1">
      <c r="A67" s="8" t="s">
        <v>17</v>
      </c>
      <c r="B67" s="61" t="s">
        <v>180</v>
      </c>
      <c r="C67" s="62" t="s">
        <v>181</v>
      </c>
      <c r="D67" s="61">
        <v>16749</v>
      </c>
      <c r="E67" s="63">
        <v>18248</v>
      </c>
      <c r="F67" s="18" t="s">
        <v>51</v>
      </c>
      <c r="G67" s="64">
        <f aca="true" t="shared" si="4" ref="G67:G78">($E$95-E67)/365.25</f>
        <v>61.04312114989733</v>
      </c>
      <c r="H67" s="65" t="s">
        <v>10</v>
      </c>
      <c r="I67" s="220">
        <v>84</v>
      </c>
      <c r="J67" s="189">
        <v>6370</v>
      </c>
      <c r="K67" s="231">
        <v>178</v>
      </c>
    </row>
    <row r="68" spans="1:11" ht="12" customHeight="1">
      <c r="A68" s="8" t="s">
        <v>18</v>
      </c>
      <c r="B68" s="61" t="s">
        <v>185</v>
      </c>
      <c r="C68" s="62" t="s">
        <v>186</v>
      </c>
      <c r="D68" s="61">
        <v>16742</v>
      </c>
      <c r="E68" s="63">
        <v>20307</v>
      </c>
      <c r="F68" s="18" t="s">
        <v>51</v>
      </c>
      <c r="G68" s="64">
        <f t="shared" si="4"/>
        <v>55.40588637919233</v>
      </c>
      <c r="H68" s="65" t="s">
        <v>10</v>
      </c>
      <c r="I68" s="72">
        <v>33</v>
      </c>
      <c r="J68" s="189">
        <v>3088</v>
      </c>
      <c r="K68" s="34">
        <v>86</v>
      </c>
    </row>
    <row r="69" spans="1:11" ht="12" customHeight="1">
      <c r="A69" s="8" t="s">
        <v>19</v>
      </c>
      <c r="B69" s="100" t="s">
        <v>276</v>
      </c>
      <c r="C69" s="171" t="s">
        <v>277</v>
      </c>
      <c r="D69" s="61">
        <v>16721</v>
      </c>
      <c r="E69" s="63">
        <v>25166</v>
      </c>
      <c r="F69" s="19" t="s">
        <v>23</v>
      </c>
      <c r="G69" s="64">
        <f t="shared" si="4"/>
        <v>42.10266940451746</v>
      </c>
      <c r="H69" s="65" t="s">
        <v>10</v>
      </c>
      <c r="I69" s="72">
        <v>27</v>
      </c>
      <c r="J69" s="189">
        <v>2120</v>
      </c>
      <c r="K69" s="231">
        <v>65</v>
      </c>
    </row>
    <row r="70" spans="1:11" ht="12" customHeight="1">
      <c r="A70" s="8" t="s">
        <v>20</v>
      </c>
      <c r="B70" s="100" t="s">
        <v>287</v>
      </c>
      <c r="C70" s="171" t="s">
        <v>279</v>
      </c>
      <c r="D70" s="61">
        <v>16718</v>
      </c>
      <c r="E70" s="63">
        <v>22992</v>
      </c>
      <c r="F70" s="19" t="s">
        <v>23</v>
      </c>
      <c r="G70" s="64">
        <f t="shared" si="4"/>
        <v>48.054757015742645</v>
      </c>
      <c r="H70" s="65" t="s">
        <v>10</v>
      </c>
      <c r="I70" s="72">
        <v>18</v>
      </c>
      <c r="J70" s="189">
        <v>1351</v>
      </c>
      <c r="K70" s="231">
        <v>45</v>
      </c>
    </row>
    <row r="71" spans="1:11" ht="12" customHeight="1">
      <c r="A71" s="8" t="s">
        <v>21</v>
      </c>
      <c r="B71" s="61" t="s">
        <v>195</v>
      </c>
      <c r="C71" s="62" t="s">
        <v>196</v>
      </c>
      <c r="D71" s="61">
        <v>16743</v>
      </c>
      <c r="E71" s="63">
        <v>21652</v>
      </c>
      <c r="F71" s="18" t="s">
        <v>51</v>
      </c>
      <c r="G71" s="64">
        <f t="shared" si="4"/>
        <v>51.723477070499655</v>
      </c>
      <c r="H71" s="65" t="s">
        <v>10</v>
      </c>
      <c r="I71" s="72">
        <v>20</v>
      </c>
      <c r="J71" s="189">
        <v>1685</v>
      </c>
      <c r="K71" s="231">
        <v>44</v>
      </c>
    </row>
    <row r="72" spans="1:11" ht="12" customHeight="1">
      <c r="A72" s="8" t="s">
        <v>26</v>
      </c>
      <c r="B72" s="100" t="s">
        <v>296</v>
      </c>
      <c r="C72" s="171" t="s">
        <v>283</v>
      </c>
      <c r="D72" s="61">
        <v>16720</v>
      </c>
      <c r="E72" s="63">
        <v>31705</v>
      </c>
      <c r="F72" s="19" t="s">
        <v>23</v>
      </c>
      <c r="G72" s="64">
        <f t="shared" si="4"/>
        <v>24.199863107460644</v>
      </c>
      <c r="H72" s="65" t="s">
        <v>10</v>
      </c>
      <c r="I72" s="72">
        <v>11</v>
      </c>
      <c r="J72" s="189">
        <v>711</v>
      </c>
      <c r="K72" s="231">
        <v>27</v>
      </c>
    </row>
    <row r="73" spans="1:11" ht="12" customHeight="1">
      <c r="A73" s="8" t="s">
        <v>22</v>
      </c>
      <c r="B73" s="100" t="s">
        <v>265</v>
      </c>
      <c r="C73" s="62" t="s">
        <v>280</v>
      </c>
      <c r="D73" s="61">
        <v>16719</v>
      </c>
      <c r="E73" s="63">
        <v>21522</v>
      </c>
      <c r="F73" s="19" t="s">
        <v>23</v>
      </c>
      <c r="G73" s="64">
        <f t="shared" si="4"/>
        <v>52.07939767282683</v>
      </c>
      <c r="H73" s="65" t="s">
        <v>10</v>
      </c>
      <c r="I73" s="72">
        <v>11</v>
      </c>
      <c r="J73" s="189">
        <v>807</v>
      </c>
      <c r="K73" s="231">
        <v>25</v>
      </c>
    </row>
    <row r="74" spans="1:11" ht="12" customHeight="1">
      <c r="A74" s="8" t="s">
        <v>42</v>
      </c>
      <c r="B74" s="100" t="s">
        <v>298</v>
      </c>
      <c r="C74" s="171" t="s">
        <v>281</v>
      </c>
      <c r="D74" s="61">
        <v>16722</v>
      </c>
      <c r="E74" s="63">
        <v>23834</v>
      </c>
      <c r="F74" s="19" t="s">
        <v>23</v>
      </c>
      <c r="G74" s="64">
        <f t="shared" si="4"/>
        <v>45.74948665297741</v>
      </c>
      <c r="H74" s="65" t="s">
        <v>10</v>
      </c>
      <c r="I74" s="72">
        <v>9</v>
      </c>
      <c r="J74" s="189">
        <v>618</v>
      </c>
      <c r="K74" s="231">
        <v>25</v>
      </c>
    </row>
    <row r="75" spans="1:11" ht="12.75" customHeight="1">
      <c r="A75" s="8" t="s">
        <v>43</v>
      </c>
      <c r="B75" s="100" t="s">
        <v>265</v>
      </c>
      <c r="C75" s="171" t="s">
        <v>266</v>
      </c>
      <c r="D75" s="61">
        <v>16697</v>
      </c>
      <c r="E75" s="63">
        <v>22935</v>
      </c>
      <c r="F75" s="41" t="s">
        <v>61</v>
      </c>
      <c r="G75" s="64">
        <f t="shared" si="4"/>
        <v>48.21081451060917</v>
      </c>
      <c r="H75" s="65" t="s">
        <v>10</v>
      </c>
      <c r="I75" s="55">
        <v>9</v>
      </c>
      <c r="J75" s="50">
        <v>693</v>
      </c>
      <c r="K75" s="34">
        <v>21</v>
      </c>
    </row>
    <row r="76" spans="1:11" ht="12" customHeight="1">
      <c r="A76" s="8" t="s">
        <v>44</v>
      </c>
      <c r="B76" s="61" t="s">
        <v>176</v>
      </c>
      <c r="C76" s="62" t="s">
        <v>177</v>
      </c>
      <c r="D76" s="61">
        <v>16762</v>
      </c>
      <c r="E76" s="63">
        <v>27962</v>
      </c>
      <c r="F76" s="18" t="s">
        <v>52</v>
      </c>
      <c r="G76" s="64">
        <f t="shared" si="4"/>
        <v>34.4476386036961</v>
      </c>
      <c r="H76" s="65" t="s">
        <v>10</v>
      </c>
      <c r="I76" s="72">
        <v>8</v>
      </c>
      <c r="J76" s="189">
        <v>717</v>
      </c>
      <c r="K76" s="231">
        <v>19</v>
      </c>
    </row>
    <row r="77" spans="1:11" ht="12" customHeight="1">
      <c r="A77" s="8" t="s">
        <v>45</v>
      </c>
      <c r="B77" s="61" t="s">
        <v>240</v>
      </c>
      <c r="C77" s="61" t="s">
        <v>241</v>
      </c>
      <c r="D77" s="61">
        <v>16686</v>
      </c>
      <c r="E77" s="63">
        <v>16548</v>
      </c>
      <c r="F77" s="18" t="s">
        <v>53</v>
      </c>
      <c r="G77" s="64">
        <f t="shared" si="4"/>
        <v>65.6974674880219</v>
      </c>
      <c r="H77" s="65" t="s">
        <v>10</v>
      </c>
      <c r="I77" s="72">
        <v>8</v>
      </c>
      <c r="J77" s="189">
        <v>652</v>
      </c>
      <c r="K77" s="115">
        <v>18</v>
      </c>
    </row>
    <row r="78" spans="1:11" ht="12" customHeight="1" thickBot="1">
      <c r="A78" s="210" t="s">
        <v>27</v>
      </c>
      <c r="B78" s="211" t="s">
        <v>212</v>
      </c>
      <c r="C78" s="211" t="s">
        <v>213</v>
      </c>
      <c r="D78" s="211">
        <v>16728</v>
      </c>
      <c r="E78" s="213">
        <v>22171</v>
      </c>
      <c r="F78" s="214" t="s">
        <v>51</v>
      </c>
      <c r="G78" s="64">
        <f t="shared" si="4"/>
        <v>50.3025325119781</v>
      </c>
      <c r="H78" s="65" t="s">
        <v>10</v>
      </c>
      <c r="I78" s="221">
        <v>3</v>
      </c>
      <c r="J78" s="189">
        <v>374</v>
      </c>
      <c r="K78" s="230">
        <v>12</v>
      </c>
    </row>
    <row r="79" spans="1:11" s="2" customFormat="1" ht="18" customHeight="1" thickBot="1" thickTop="1">
      <c r="A79" s="352" t="s">
        <v>159</v>
      </c>
      <c r="B79" s="353"/>
      <c r="C79" s="353"/>
      <c r="D79" s="353"/>
      <c r="E79" s="353"/>
      <c r="F79" s="353"/>
      <c r="G79" s="354" t="s">
        <v>156</v>
      </c>
      <c r="H79" s="355"/>
      <c r="I79" s="159">
        <f>SUM(I67:I78)</f>
        <v>241</v>
      </c>
      <c r="J79" s="159">
        <f>SUM(J67:J78)</f>
        <v>19186</v>
      </c>
      <c r="K79" s="207">
        <f>SUM(K67:K78)</f>
        <v>565</v>
      </c>
    </row>
    <row r="80" spans="1:11" ht="12" customHeight="1">
      <c r="A80" s="8" t="s">
        <v>17</v>
      </c>
      <c r="B80" s="100" t="s">
        <v>173</v>
      </c>
      <c r="C80" s="100" t="s">
        <v>274</v>
      </c>
      <c r="D80" s="61">
        <v>16717</v>
      </c>
      <c r="E80" s="63">
        <v>32672</v>
      </c>
      <c r="F80" s="19" t="s">
        <v>23</v>
      </c>
      <c r="G80" s="64">
        <f aca="true" t="shared" si="5" ref="G80:G87">($E$95-E80)/365.25</f>
        <v>21.5523613963039</v>
      </c>
      <c r="H80" s="65" t="s">
        <v>11</v>
      </c>
      <c r="I80" s="66">
        <v>28</v>
      </c>
      <c r="J80" s="189">
        <v>2473</v>
      </c>
      <c r="K80" s="230">
        <v>77</v>
      </c>
    </row>
    <row r="81" spans="1:11" ht="12" customHeight="1">
      <c r="A81" s="8" t="s">
        <v>18</v>
      </c>
      <c r="B81" s="100" t="s">
        <v>173</v>
      </c>
      <c r="C81" s="100" t="s">
        <v>275</v>
      </c>
      <c r="D81" s="61">
        <v>16710</v>
      </c>
      <c r="E81" s="63">
        <v>32056</v>
      </c>
      <c r="F81" s="19" t="s">
        <v>23</v>
      </c>
      <c r="G81" s="64">
        <f t="shared" si="5"/>
        <v>23.238877481177276</v>
      </c>
      <c r="H81" s="65" t="s">
        <v>11</v>
      </c>
      <c r="I81" s="66">
        <v>30</v>
      </c>
      <c r="J81" s="189">
        <v>2342</v>
      </c>
      <c r="K81" s="230">
        <v>72</v>
      </c>
    </row>
    <row r="82" spans="1:11" ht="12" customHeight="1">
      <c r="A82" s="8" t="s">
        <v>19</v>
      </c>
      <c r="B82" s="100" t="s">
        <v>278</v>
      </c>
      <c r="C82" s="100" t="s">
        <v>279</v>
      </c>
      <c r="D82" s="61">
        <v>16716</v>
      </c>
      <c r="E82" s="63">
        <v>32728</v>
      </c>
      <c r="F82" s="19" t="s">
        <v>23</v>
      </c>
      <c r="G82" s="64">
        <f t="shared" si="5"/>
        <v>21.399041752224505</v>
      </c>
      <c r="H82" s="65" t="s">
        <v>11</v>
      </c>
      <c r="I82" s="66">
        <v>24</v>
      </c>
      <c r="J82" s="189">
        <v>2067</v>
      </c>
      <c r="K82" s="230">
        <v>66</v>
      </c>
    </row>
    <row r="83" spans="1:11" ht="12" customHeight="1">
      <c r="A83" s="8" t="s">
        <v>20</v>
      </c>
      <c r="B83" s="39" t="s">
        <v>282</v>
      </c>
      <c r="C83" s="39" t="s">
        <v>281</v>
      </c>
      <c r="D83" s="17">
        <v>16714</v>
      </c>
      <c r="E83" s="22">
        <v>33328</v>
      </c>
      <c r="F83" s="19" t="s">
        <v>23</v>
      </c>
      <c r="G83" s="27">
        <f t="shared" si="5"/>
        <v>19.756331279945243</v>
      </c>
      <c r="H83" s="23" t="s">
        <v>11</v>
      </c>
      <c r="I83" s="66">
        <v>24</v>
      </c>
      <c r="J83" s="189">
        <v>1609</v>
      </c>
      <c r="K83" s="230">
        <v>55</v>
      </c>
    </row>
    <row r="84" spans="1:11" ht="12" customHeight="1">
      <c r="A84" s="8" t="s">
        <v>21</v>
      </c>
      <c r="B84" s="100" t="s">
        <v>290</v>
      </c>
      <c r="C84" s="100" t="s">
        <v>291</v>
      </c>
      <c r="D84" s="61">
        <v>16712</v>
      </c>
      <c r="E84" s="63">
        <v>32605</v>
      </c>
      <c r="F84" s="19" t="s">
        <v>23</v>
      </c>
      <c r="G84" s="64">
        <f t="shared" si="5"/>
        <v>21.73579739904175</v>
      </c>
      <c r="H84" s="65" t="s">
        <v>11</v>
      </c>
      <c r="I84" s="66">
        <v>16</v>
      </c>
      <c r="J84" s="189">
        <v>1161</v>
      </c>
      <c r="K84" s="230">
        <v>38</v>
      </c>
    </row>
    <row r="85" spans="1:11" ht="12" customHeight="1">
      <c r="A85" s="8" t="s">
        <v>26</v>
      </c>
      <c r="B85" s="100" t="s">
        <v>292</v>
      </c>
      <c r="C85" s="100" t="s">
        <v>289</v>
      </c>
      <c r="D85" s="61">
        <v>16709</v>
      </c>
      <c r="E85" s="63">
        <v>31805</v>
      </c>
      <c r="F85" s="19" t="s">
        <v>23</v>
      </c>
      <c r="G85" s="64">
        <f t="shared" si="5"/>
        <v>23.926078028747433</v>
      </c>
      <c r="H85" s="65" t="s">
        <v>11</v>
      </c>
      <c r="I85" s="66">
        <v>15</v>
      </c>
      <c r="J85" s="189">
        <v>1086</v>
      </c>
      <c r="K85" s="230">
        <v>36</v>
      </c>
    </row>
    <row r="86" spans="1:11" ht="12" customHeight="1">
      <c r="A86" s="8" t="s">
        <v>22</v>
      </c>
      <c r="B86" s="100" t="s">
        <v>293</v>
      </c>
      <c r="C86" s="171" t="s">
        <v>294</v>
      </c>
      <c r="D86" s="61">
        <v>16713</v>
      </c>
      <c r="E86" s="63">
        <v>32905</v>
      </c>
      <c r="F86" s="19" t="s">
        <v>23</v>
      </c>
      <c r="G86" s="64">
        <f t="shared" si="5"/>
        <v>20.914442162902123</v>
      </c>
      <c r="H86" s="65" t="s">
        <v>11</v>
      </c>
      <c r="I86" s="66">
        <v>12</v>
      </c>
      <c r="J86" s="189">
        <v>845</v>
      </c>
      <c r="K86" s="230">
        <v>31</v>
      </c>
    </row>
    <row r="87" spans="1:11" ht="12" customHeight="1" thickBot="1">
      <c r="A87" s="210" t="s">
        <v>42</v>
      </c>
      <c r="B87" s="222" t="s">
        <v>230</v>
      </c>
      <c r="C87" s="223" t="s">
        <v>295</v>
      </c>
      <c r="D87" s="211">
        <v>16711</v>
      </c>
      <c r="E87" s="213">
        <v>32266</v>
      </c>
      <c r="F87" s="224" t="s">
        <v>23</v>
      </c>
      <c r="G87" s="64">
        <f t="shared" si="5"/>
        <v>22.663928815879533</v>
      </c>
      <c r="H87" s="65" t="s">
        <v>11</v>
      </c>
      <c r="I87" s="66">
        <v>10</v>
      </c>
      <c r="J87" s="189">
        <v>717</v>
      </c>
      <c r="K87" s="230">
        <v>25</v>
      </c>
    </row>
    <row r="88" spans="1:11" s="2" customFormat="1" ht="18" customHeight="1" thickBot="1" thickTop="1">
      <c r="A88" s="352" t="s">
        <v>161</v>
      </c>
      <c r="B88" s="353"/>
      <c r="C88" s="353"/>
      <c r="D88" s="353"/>
      <c r="E88" s="353"/>
      <c r="F88" s="353"/>
      <c r="G88" s="354" t="s">
        <v>156</v>
      </c>
      <c r="H88" s="355"/>
      <c r="I88" s="159">
        <f>SUM(I80:I87)</f>
        <v>159</v>
      </c>
      <c r="J88" s="159">
        <f>SUM(J80:J87)</f>
        <v>12300</v>
      </c>
      <c r="K88" s="207">
        <f>SUM(K80:K87)</f>
        <v>400</v>
      </c>
    </row>
    <row r="89" spans="1:11" ht="12" customHeight="1">
      <c r="A89" s="8" t="s">
        <v>17</v>
      </c>
      <c r="B89" s="100" t="s">
        <v>297</v>
      </c>
      <c r="C89" s="100" t="s">
        <v>277</v>
      </c>
      <c r="D89" s="73">
        <v>16724</v>
      </c>
      <c r="E89" s="101">
        <v>34669</v>
      </c>
      <c r="F89" s="19" t="s">
        <v>23</v>
      </c>
      <c r="G89" s="102">
        <f>($E$95-E89)/365.25</f>
        <v>16.084873374401095</v>
      </c>
      <c r="H89" s="65" t="s">
        <v>13</v>
      </c>
      <c r="I89" s="66">
        <v>11</v>
      </c>
      <c r="J89" s="189">
        <v>651</v>
      </c>
      <c r="K89" s="230">
        <v>27</v>
      </c>
    </row>
    <row r="90" spans="1:11" ht="12" customHeight="1">
      <c r="A90" s="8" t="s">
        <v>18</v>
      </c>
      <c r="B90" s="100" t="s">
        <v>299</v>
      </c>
      <c r="C90" s="100" t="s">
        <v>281</v>
      </c>
      <c r="D90" s="73">
        <v>16723</v>
      </c>
      <c r="E90" s="101">
        <v>34857</v>
      </c>
      <c r="F90" s="19" t="s">
        <v>23</v>
      </c>
      <c r="G90" s="102">
        <f>($E$95-E90)/365.25</f>
        <v>15.570157426420261</v>
      </c>
      <c r="H90" s="65" t="s">
        <v>13</v>
      </c>
      <c r="I90" s="66">
        <v>10</v>
      </c>
      <c r="J90" s="189">
        <v>613</v>
      </c>
      <c r="K90" s="230">
        <v>27</v>
      </c>
    </row>
    <row r="91" spans="1:11" ht="12" customHeight="1">
      <c r="A91" s="8" t="s">
        <v>19</v>
      </c>
      <c r="B91" s="61" t="s">
        <v>227</v>
      </c>
      <c r="C91" s="61" t="s">
        <v>202</v>
      </c>
      <c r="D91" s="73">
        <v>16734</v>
      </c>
      <c r="E91" s="101">
        <v>36326</v>
      </c>
      <c r="F91" s="18" t="s">
        <v>51</v>
      </c>
      <c r="G91" s="102">
        <f>($E$95-E91)/365.25</f>
        <v>11.548254620123203</v>
      </c>
      <c r="H91" s="65" t="s">
        <v>13</v>
      </c>
      <c r="I91" s="66">
        <v>4</v>
      </c>
      <c r="J91" s="189">
        <v>214</v>
      </c>
      <c r="K91" s="230">
        <v>8</v>
      </c>
    </row>
    <row r="92" spans="1:11" ht="12" customHeight="1" thickBot="1">
      <c r="A92" s="210" t="s">
        <v>20</v>
      </c>
      <c r="B92" s="211" t="s">
        <v>226</v>
      </c>
      <c r="C92" s="211" t="s">
        <v>221</v>
      </c>
      <c r="D92" s="226">
        <v>16751</v>
      </c>
      <c r="E92" s="219">
        <v>36282</v>
      </c>
      <c r="F92" s="214" t="s">
        <v>51</v>
      </c>
      <c r="G92" s="185">
        <f>($E$95-E92)/365.25</f>
        <v>11.668720054757015</v>
      </c>
      <c r="H92" s="186" t="s">
        <v>13</v>
      </c>
      <c r="I92" s="187">
        <v>3</v>
      </c>
      <c r="J92" s="190">
        <v>224</v>
      </c>
      <c r="K92" s="241">
        <v>6</v>
      </c>
    </row>
    <row r="93" spans="1:11" ht="18" customHeight="1" thickBot="1" thickTop="1">
      <c r="A93" s="225"/>
      <c r="B93" s="198"/>
      <c r="C93" s="198"/>
      <c r="D93" s="209"/>
      <c r="E93" s="208"/>
      <c r="F93" s="193"/>
      <c r="G93" s="354" t="s">
        <v>156</v>
      </c>
      <c r="H93" s="355"/>
      <c r="I93" s="159">
        <f>SUM(I89:I92)</f>
        <v>28</v>
      </c>
      <c r="J93" s="159">
        <f>SUM(J89:J92)</f>
        <v>1702</v>
      </c>
      <c r="K93" s="207">
        <f>SUM(K89:K92)</f>
        <v>68</v>
      </c>
    </row>
    <row r="94" spans="1:11" s="196" customFormat="1" ht="26.25" customHeight="1" thickTop="1">
      <c r="A94" s="195" t="s">
        <v>14</v>
      </c>
      <c r="B94" s="348" t="s">
        <v>15</v>
      </c>
      <c r="C94" s="348"/>
      <c r="D94" s="348"/>
      <c r="E94" s="348"/>
      <c r="F94" s="348"/>
      <c r="G94" s="253"/>
      <c r="H94" s="253"/>
      <c r="I94" s="253"/>
      <c r="J94" s="253"/>
      <c r="K94" s="253"/>
    </row>
    <row r="95" spans="1:11" ht="13.5" customHeight="1">
      <c r="A95" s="2" t="s">
        <v>16</v>
      </c>
      <c r="B95" s="60" t="s">
        <v>54</v>
      </c>
      <c r="E95" s="113">
        <v>40544</v>
      </c>
      <c r="G95" s="252"/>
      <c r="H95" s="252"/>
      <c r="I95" s="252"/>
      <c r="J95" s="252"/>
      <c r="K95" s="252"/>
    </row>
    <row r="96" spans="1:11" ht="13.5" customHeight="1">
      <c r="A96" s="2"/>
      <c r="F96" s="113"/>
      <c r="G96" s="252"/>
      <c r="H96" s="252"/>
      <c r="I96" s="252"/>
      <c r="J96" s="252"/>
      <c r="K96" s="252"/>
    </row>
    <row r="97" spans="7:11" ht="13.5">
      <c r="G97" s="252"/>
      <c r="H97" s="252"/>
      <c r="I97" s="252"/>
      <c r="J97" s="252"/>
      <c r="K97" s="252"/>
    </row>
    <row r="98" spans="7:11" ht="12.75" customHeight="1">
      <c r="G98" s="252"/>
      <c r="H98" s="252"/>
      <c r="I98" s="252"/>
      <c r="J98" s="252"/>
      <c r="K98" s="252"/>
    </row>
    <row r="99" spans="7:11" ht="13.5">
      <c r="G99" s="252"/>
      <c r="H99" s="252"/>
      <c r="I99" s="252"/>
      <c r="J99" s="252"/>
      <c r="K99" s="252"/>
    </row>
    <row r="100" spans="9:11" ht="13.5">
      <c r="I100" s="197"/>
      <c r="J100" s="194"/>
      <c r="K100" s="238"/>
    </row>
    <row r="101" spans="9:11" ht="13.5">
      <c r="I101" s="197"/>
      <c r="J101" s="194"/>
      <c r="K101" s="238"/>
    </row>
    <row r="102" spans="9:11" ht="13.5">
      <c r="I102" s="197"/>
      <c r="J102" s="194"/>
      <c r="K102" s="238"/>
    </row>
    <row r="103" spans="9:11" ht="13.5">
      <c r="I103" s="197"/>
      <c r="J103" s="194"/>
      <c r="K103" s="238"/>
    </row>
    <row r="104" spans="9:11" ht="13.5">
      <c r="I104" s="197"/>
      <c r="J104" s="194"/>
      <c r="K104" s="238"/>
    </row>
    <row r="105" spans="9:11" ht="13.5">
      <c r="I105" s="197"/>
      <c r="J105" s="194"/>
      <c r="K105" s="238"/>
    </row>
    <row r="106" spans="9:11" ht="13.5">
      <c r="I106" s="197"/>
      <c r="J106" s="194"/>
      <c r="K106" s="238"/>
    </row>
    <row r="107" spans="9:11" ht="13.5">
      <c r="I107" s="197"/>
      <c r="J107" s="194"/>
      <c r="K107" s="238"/>
    </row>
    <row r="108" spans="9:11" ht="13.5">
      <c r="I108" s="197"/>
      <c r="J108" s="198"/>
      <c r="K108" s="239"/>
    </row>
    <row r="109" spans="9:11" ht="13.5">
      <c r="I109" s="197"/>
      <c r="J109" s="198"/>
      <c r="K109" s="239"/>
    </row>
    <row r="110" spans="9:11" ht="13.5">
      <c r="I110" s="197"/>
      <c r="J110" s="198"/>
      <c r="K110" s="239"/>
    </row>
    <row r="111" spans="9:11" ht="13.5">
      <c r="I111" s="197"/>
      <c r="J111" s="198"/>
      <c r="K111" s="239"/>
    </row>
  </sheetData>
  <mergeCells count="17">
    <mergeCell ref="A53:F53"/>
    <mergeCell ref="G53:H53"/>
    <mergeCell ref="B94:F94"/>
    <mergeCell ref="A27:F27"/>
    <mergeCell ref="G27:H27"/>
    <mergeCell ref="A66:F66"/>
    <mergeCell ref="A88:F88"/>
    <mergeCell ref="G88:H88"/>
    <mergeCell ref="G93:H93"/>
    <mergeCell ref="G66:H66"/>
    <mergeCell ref="A79:F79"/>
    <mergeCell ref="G79:H79"/>
    <mergeCell ref="A1:K1"/>
    <mergeCell ref="A4:K4"/>
    <mergeCell ref="A14:F14"/>
    <mergeCell ref="G14:H14"/>
    <mergeCell ref="A2:K2"/>
  </mergeCells>
  <printOptions/>
  <pageMargins left="0.7874015748031497" right="0.11811023622047245" top="0.7874015748031497" bottom="0.5905511811023623" header="0.5118110236220472" footer="0.31496062992125984"/>
  <pageSetup horizontalDpi="300" verticalDpi="300" orientation="portrait" paperSize="9" r:id="rId2"/>
  <headerFooter alignWithMargins="0">
    <oddFooter>&amp;C- &amp;P -&amp;R&amp;8Br-ERC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</dc:creator>
  <cp:keywords/>
  <dc:description/>
  <cp:lastModifiedBy>Brahmann</cp:lastModifiedBy>
  <cp:lastPrinted>2012-01-06T08:19:18Z</cp:lastPrinted>
  <dcterms:created xsi:type="dcterms:W3CDTF">2004-11-20T18:33:31Z</dcterms:created>
  <dcterms:modified xsi:type="dcterms:W3CDTF">2012-01-06T08:19:27Z</dcterms:modified>
  <cp:category/>
  <cp:version/>
  <cp:contentType/>
  <cp:contentStatus/>
</cp:coreProperties>
</file>